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showInkAnnotation="0" codeName="ThisWorkbook"/>
  <mc:AlternateContent xmlns:mc="http://schemas.openxmlformats.org/markup-compatibility/2006">
    <mc:Choice Requires="x15">
      <x15ac:absPath xmlns:x15ac="http://schemas.microsoft.com/office/spreadsheetml/2010/11/ac" url="C:\Users\aforjaz\Downloads\"/>
    </mc:Choice>
  </mc:AlternateContent>
  <xr:revisionPtr revIDLastSave="0" documentId="13_ncr:1_{07CE164D-9B23-4A52-8222-59DEBFBE6627}" xr6:coauthVersionLast="47" xr6:coauthVersionMax="47" xr10:uidLastSave="{00000000-0000-0000-0000-000000000000}"/>
  <bookViews>
    <workbookView xWindow="-108" yWindow="-108" windowWidth="30936" windowHeight="16896" tabRatio="333" xr2:uid="{00000000-000D-0000-FFFF-FFFF00000000}"/>
  </bookViews>
  <sheets>
    <sheet name="Read Me" sheetId="9" r:id="rId1"/>
    <sheet name="Mobile Money Adoption Survey" sheetId="1" r:id="rId2"/>
    <sheet name="List" sheetId="6" state="hidden" r:id="rId3"/>
  </sheets>
  <definedNames>
    <definedName name="_xlnm._FilterDatabase" localSheetId="1" hidden="1">'Mobile Money Adoption Survey'!#REF!</definedName>
    <definedName name="_Reg2">List!$C$31:$C$42</definedName>
    <definedName name="_Reg2015">'Mobile Money Adoption Survey'!#REF!</definedName>
    <definedName name="_Reg3">List!$C$46:$C$51</definedName>
    <definedName name="_Reg4">List!$C$32:$C$42</definedName>
    <definedName name="Cashout">'Mobile Money Adoption Survey'!#REF!</definedName>
    <definedName name="channel">List!$C$24:$C$28</definedName>
    <definedName name="Currency">List!$A$1:$A$164</definedName>
    <definedName name="Customer_fees">List!$C$4:$C$8</definedName>
    <definedName name="emoney">'Mobile Money Adoption Survey'!#REF!</definedName>
    <definedName name="entity">'Mobile Money Adoption Survey'!#REF!</definedName>
    <definedName name="fees">List!$C$4:$C$5</definedName>
    <definedName name="Invest">List!$C$10:$C$14</definedName>
    <definedName name="Know">List!$C$24:$C$26</definedName>
    <definedName name="license">List!$C$46:$C$48</definedName>
    <definedName name="NO">List!$C$1:$C$2</definedName>
    <definedName name="P2G">'Mobile Money Adoption Survey'!#REF!</definedName>
    <definedName name="Product">List!$C$20:$C$22</definedName>
    <definedName name="Products">'Mobile Money Adoption Survey'!$P$298:$P$309</definedName>
    <definedName name="Products2">'Mobile Money Adoption Survey'!$B$89:$B$93</definedName>
    <definedName name="Reg">List!$C$32:$C$45</definedName>
    <definedName name="RegBar">'Mobile Money Adoption Survey'!#REF!</definedName>
    <definedName name="regbar2016">'Mobile Money Adoption Survey'!#REF!</definedName>
    <definedName name="strategy">'Mobile Money Adoption Survey'!$R$316:$R$321</definedName>
    <definedName name="Tech">List!$C$16:$C$18</definedName>
    <definedName name="yes">'Mobile Money Adoption Survey'!#REF!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Y39" i="1" l="1"/>
  <c r="V39" i="1"/>
  <c r="S39" i="1"/>
  <c r="P39" i="1"/>
  <c r="M39" i="1"/>
  <c r="J39" i="1"/>
  <c r="G39" i="1"/>
  <c r="D39" i="1"/>
  <c r="Y35" i="1"/>
  <c r="D41" i="1" l="1"/>
  <c r="P47" i="1" l="1"/>
  <c r="M47" i="1"/>
  <c r="J47" i="1"/>
  <c r="G47" i="1"/>
  <c r="D47" i="1"/>
  <c r="M44" i="1"/>
  <c r="G44" i="1"/>
  <c r="D44" i="1"/>
  <c r="V35" i="1"/>
  <c r="S35" i="1"/>
  <c r="Y18" i="1"/>
  <c r="V18" i="1"/>
  <c r="S18" i="1"/>
  <c r="P18" i="1"/>
  <c r="M18" i="1"/>
  <c r="J18" i="1"/>
  <c r="G18" i="1"/>
  <c r="D18" i="1"/>
  <c r="J70" i="1" l="1"/>
  <c r="G70" i="1"/>
  <c r="L244" i="1" l="1"/>
  <c r="L243" i="1"/>
  <c r="D70" i="1" l="1"/>
  <c r="P257" i="1"/>
  <c r="S175" i="1"/>
  <c r="P175" i="1"/>
  <c r="M175" i="1"/>
  <c r="D96" i="1"/>
  <c r="D95" i="1"/>
  <c r="D94" i="1"/>
  <c r="D93" i="1"/>
  <c r="D92" i="1"/>
  <c r="D91" i="1"/>
  <c r="D90" i="1"/>
  <c r="D89" i="1"/>
  <c r="P35" i="1"/>
  <c r="M35" i="1"/>
  <c r="J35" i="1"/>
  <c r="G35" i="1"/>
  <c r="D35" i="1"/>
  <c r="O163" i="1" l="1"/>
  <c r="O156" i="1"/>
  <c r="O76" i="1"/>
  <c r="O59" i="1"/>
  <c r="O58" i="1"/>
  <c r="P150" i="1" l="1"/>
  <c r="M150" i="1"/>
  <c r="J150" i="1"/>
  <c r="G150" i="1"/>
  <c r="D150" i="1"/>
  <c r="D292" i="1"/>
  <c r="D235" i="1" l="1"/>
  <c r="O270" i="1"/>
  <c r="J206" i="1" l="1"/>
  <c r="M202" i="1"/>
  <c r="D170" i="1"/>
  <c r="G206" i="1"/>
  <c r="D206" i="1"/>
  <c r="M257" i="1"/>
  <c r="J257" i="1"/>
  <c r="G257" i="1"/>
  <c r="D172" i="1"/>
  <c r="D15" i="1"/>
  <c r="D14" i="1"/>
  <c r="D257" i="1"/>
  <c r="J276" i="1"/>
  <c r="J261" i="1"/>
  <c r="J245" i="1"/>
  <c r="J246" i="1"/>
  <c r="J244" i="1"/>
  <c r="O28" i="1"/>
  <c r="M28" i="1"/>
  <c r="J96" i="1"/>
  <c r="J95" i="1"/>
  <c r="J94" i="1"/>
  <c r="J93" i="1"/>
  <c r="J92" i="1"/>
  <c r="J91" i="1"/>
  <c r="J90" i="1"/>
  <c r="J89" i="1"/>
  <c r="O89" i="1"/>
  <c r="O90" i="1"/>
  <c r="O91" i="1"/>
  <c r="O92" i="1"/>
  <c r="O93" i="1"/>
  <c r="O94" i="1"/>
  <c r="O95" i="1"/>
  <c r="O96" i="1"/>
  <c r="M179" i="1"/>
  <c r="J23" i="1"/>
  <c r="D78" i="1"/>
  <c r="D83" i="1"/>
  <c r="M279" i="1"/>
  <c r="J279" i="1"/>
  <c r="G279" i="1"/>
  <c r="D279" i="1"/>
  <c r="M266" i="1"/>
  <c r="G266" i="1"/>
  <c r="M198" i="1"/>
  <c r="J179" i="1"/>
  <c r="G179" i="1"/>
  <c r="D179" i="1"/>
  <c r="J175" i="1"/>
  <c r="G175" i="1"/>
  <c r="D175" i="1"/>
  <c r="D62" i="1"/>
  <c r="S23" i="1"/>
  <c r="P23" i="1"/>
  <c r="M23" i="1"/>
  <c r="G23" i="1"/>
  <c r="D23" i="1"/>
  <c r="O244" i="1"/>
  <c r="O243" i="1"/>
  <c r="R190" i="1"/>
  <c r="O296" i="1"/>
  <c r="O298" i="1"/>
  <c r="O185" i="1"/>
  <c r="O184" i="1"/>
  <c r="O155" i="1"/>
  <c r="O135" i="1"/>
  <c r="O134" i="1"/>
  <c r="O110" i="1"/>
  <c r="O109" i="1"/>
  <c r="O105" i="1"/>
  <c r="O104" i="1"/>
  <c r="O88" i="1"/>
  <c r="O9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Aramé Awanis</author>
    <author>Simon Andersson</author>
    <author>Nika Naghavi</author>
    <author>Chris Lowe</author>
    <author>Arunjay Katakam</author>
    <author>Rishi Raithatha</author>
    <author>Vibhor Jain</author>
    <author>Francesco Pasti</author>
    <author>Lara Gilman</author>
  </authors>
  <commentList>
    <comment ref="B15" authorId="0" shapeId="0" xr:uid="{00000000-0006-0000-0100-000001000000}">
      <text>
        <r>
          <rPr>
            <sz val="9"/>
            <color indexed="81"/>
            <rFont val="Tahoma"/>
            <family val="2"/>
          </rPr>
          <t>The GSMA Mobile Money API is an initiative developed through collaboration between the mobile money industry and the GSMA. It was created to support the mobile money industry speak the same technical language by providing a modern harmonised API for mobile money transactions and management that is both easy to use and secure. 
Website: https://www.gsma.com/mobilefordevelopment/mobile-money/mobile-money-api/</t>
        </r>
      </text>
    </comment>
    <comment ref="AA17" authorId="0" shapeId="0" xr:uid="{00000000-0006-0000-0100-000002000000}">
      <text>
        <r>
          <rPr>
            <sz val="9"/>
            <color indexed="81"/>
            <rFont val="Tahoma"/>
            <family val="2"/>
          </rPr>
          <t>e.g. KYC as a service, scoring as a service, notification as a service, etc.</t>
        </r>
      </text>
    </comment>
    <comment ref="I22" authorId="1" shapeId="0" xr:uid="{00000000-0006-0000-0100-000003000000}">
      <text>
        <r>
          <rPr>
            <sz val="9"/>
            <color indexed="81"/>
            <rFont val="Tahoma"/>
            <family val="2"/>
          </rPr>
          <t xml:space="preserve">Interactive Voice Response (IVR)
</t>
        </r>
      </text>
    </comment>
    <comment ref="I25" authorId="1" shapeId="0" xr:uid="{00000000-0006-0000-0100-000004000000}">
      <text>
        <r>
          <rPr>
            <sz val="9"/>
            <color indexed="81"/>
            <rFont val="Tahoma"/>
            <family val="2"/>
          </rPr>
          <t xml:space="preserve">Interactive Voice Response (IVR)
</t>
        </r>
      </text>
    </comment>
    <comment ref="B26" authorId="2" shapeId="0" xr:uid="{00000000-0006-0000-0100-000005000000}">
      <text>
        <r>
          <rPr>
            <b/>
            <sz val="9"/>
            <color rgb="FF000000"/>
            <rFont val="Tahoma"/>
            <family val="2"/>
          </rPr>
          <t xml:space="preserve">Transactions:
</t>
        </r>
        <r>
          <rPr>
            <sz val="9"/>
            <color rgb="FF000000"/>
            <rFont val="Tahoma"/>
            <family val="2"/>
          </rPr>
          <t>Customers' transactions only</t>
        </r>
      </text>
    </comment>
    <comment ref="B41" authorId="3" shapeId="0" xr:uid="{00000000-0006-0000-0100-000006000000}">
      <text>
        <r>
          <rPr>
            <sz val="9"/>
            <color indexed="81"/>
            <rFont val="Tahoma"/>
            <family val="2"/>
          </rPr>
          <t xml:space="preserve">e_KYC is the KYC (Know Your Customer) process wherein the customer's identity and personal details are verified electronically.
</t>
        </r>
      </text>
    </comment>
    <comment ref="B52" authorId="3" shapeId="0" xr:uid="{00000000-0006-0000-0100-000007000000}">
      <text>
        <r>
          <rPr>
            <sz val="9"/>
            <color indexed="81"/>
            <rFont val="Tahoma"/>
            <family val="2"/>
          </rPr>
          <t xml:space="preserve">Open-ended question
</t>
        </r>
      </text>
    </comment>
    <comment ref="B57" authorId="4" shapeId="0" xr:uid="{00000000-0006-0000-0100-000008000000}">
      <text>
        <r>
          <rPr>
            <b/>
            <sz val="9"/>
            <color indexed="81"/>
            <rFont val="Tahoma"/>
            <family val="2"/>
          </rPr>
          <t xml:space="preserve">Registered customer accounts: 
</t>
        </r>
        <r>
          <rPr>
            <sz val="9"/>
            <color indexed="81"/>
            <rFont val="Tahoma"/>
            <family val="2"/>
          </rPr>
          <t xml:space="preserve">The cumulative number of customer accounts that have been opened as at the end of the months indicated.
Customers who have not been registered but perform transactions over the counter SHOULD NOT be counted.
</t>
        </r>
      </text>
    </comment>
    <comment ref="B58" authorId="4" shapeId="0" xr:uid="{00000000-0006-0000-0100-000009000000}">
      <text>
        <r>
          <rPr>
            <b/>
            <sz val="9"/>
            <color indexed="81"/>
            <rFont val="Tahoma"/>
            <family val="2"/>
          </rPr>
          <t xml:space="preserve">Active customer accounts: </t>
        </r>
        <r>
          <rPr>
            <sz val="9"/>
            <color indexed="81"/>
            <rFont val="Tahoma"/>
            <family val="2"/>
          </rPr>
          <t xml:space="preserve">The number of customer accounts that have been used to perform at least one P2P payment, bill payment, bulk payment, cash in to account, cash out from account, or airtime top up from account for the last 90 days.
Balance inquiries, PIN resets, and other transactions that do not involve the movement of value SHOULD NOT qualify a customer account as active.
</t>
        </r>
      </text>
    </comment>
    <comment ref="B59" authorId="4" shapeId="0" xr:uid="{00000000-0006-0000-0100-00000A000000}">
      <text>
        <r>
          <rPr>
            <b/>
            <sz val="9"/>
            <color indexed="81"/>
            <rFont val="Tahoma"/>
            <family val="2"/>
          </rPr>
          <t xml:space="preserve">Active customer accounts: </t>
        </r>
        <r>
          <rPr>
            <sz val="9"/>
            <color indexed="81"/>
            <rFont val="Tahoma"/>
            <family val="2"/>
          </rPr>
          <t>The number of customer accounts that have been used to perform at least one P2P payment, bill payment, bulk payment, cash in to account, cash out from account, or airtime top up from account for the last 30 days.
Balance inquiries, PIN resets, and other transactions that do not involve the movement of value SHOULD NOT qualify a customer account as active.</t>
        </r>
      </text>
    </comment>
    <comment ref="B60" authorId="4" shapeId="0" xr:uid="{00000000-0006-0000-0100-00000B000000}">
      <text>
        <r>
          <rPr>
            <b/>
            <sz val="9"/>
            <color indexed="81"/>
            <rFont val="Tahoma"/>
            <family val="2"/>
          </rPr>
          <t xml:space="preserve">Unregistered customers: </t>
        </r>
        <r>
          <rPr>
            <sz val="9"/>
            <color indexed="81"/>
            <rFont val="Tahoma"/>
            <family val="2"/>
          </rPr>
          <t xml:space="preserve">OTC as well are recipients of off-net transfers
</t>
        </r>
      </text>
    </comment>
    <comment ref="B67" authorId="3" shapeId="0" xr:uid="{00000000-0006-0000-0100-00000C000000}">
      <text>
        <r>
          <rPr>
            <sz val="9"/>
            <color indexed="81"/>
            <rFont val="Tahoma"/>
            <family val="2"/>
          </rPr>
          <t xml:space="preserve">Electronic KYC or (e-KYC) is the process of verifying and/or authenticating a customer’s identity electronically against a national ID database or system.  </t>
        </r>
      </text>
    </comment>
    <comment ref="B75" authorId="5" shapeId="0" xr:uid="{00000000-0006-0000-0100-00000D000000}">
      <text>
        <r>
          <rPr>
            <b/>
            <sz val="9"/>
            <color indexed="81"/>
            <rFont val="Tahoma"/>
            <family val="2"/>
          </rPr>
          <t xml:space="preserve">Registered agent outlets:
</t>
        </r>
        <r>
          <rPr>
            <sz val="9"/>
            <color indexed="81"/>
            <rFont val="Tahoma"/>
            <family val="2"/>
          </rPr>
          <t xml:space="preserve">The cumulative number of transactional outlets that have been registered as at the end of the months indicated.
In the case of mobile money, an agent outlet is a location where one or several provider-issued tills are used to conduct transactions for clients. The most important of these are cash-in and cash-out (i.e. loading value into the mobile money system, and then converting it back out again); in many instances, agents register new customers too.
</t>
        </r>
      </text>
    </comment>
    <comment ref="B76" authorId="4" shapeId="0" xr:uid="{00000000-0006-0000-0100-00000E000000}">
      <text>
        <r>
          <rPr>
            <b/>
            <sz val="9"/>
            <color indexed="81"/>
            <rFont val="Tahoma"/>
            <family val="2"/>
          </rPr>
          <t>Active agent outlet:</t>
        </r>
        <r>
          <rPr>
            <sz val="9"/>
            <color indexed="81"/>
            <rFont val="Tahoma"/>
            <family val="2"/>
          </rPr>
          <t xml:space="preserve">
For the purpose of this survey, active agent outlets are defined as outlets that have facilitated at least one transaction within the past 30 days.  </t>
        </r>
      </text>
    </comment>
    <comment ref="B89" authorId="1" shapeId="0" xr:uid="{00000000-0006-0000-0100-00000F000000}">
      <text>
        <r>
          <rPr>
            <b/>
            <sz val="9"/>
            <color indexed="81"/>
            <rFont val="Tahoma"/>
            <family val="2"/>
          </rPr>
          <t>Domestic P2P transfers:</t>
        </r>
        <r>
          <rPr>
            <sz val="9"/>
            <color indexed="81"/>
            <rFont val="Tahoma"/>
            <family val="2"/>
          </rPr>
          <t xml:space="preserve"> Domestic transfers that were made between two customer accounts.</t>
        </r>
      </text>
    </comment>
    <comment ref="B90" authorId="4" shapeId="0" xr:uid="{00000000-0006-0000-0100-000010000000}">
      <text>
        <r>
          <rPr>
            <b/>
            <sz val="9"/>
            <color indexed="81"/>
            <rFont val="Tahoma"/>
            <family val="2"/>
          </rPr>
          <t>International remittances:</t>
        </r>
        <r>
          <rPr>
            <sz val="9"/>
            <color indexed="81"/>
            <rFont val="Tahoma"/>
            <family val="2"/>
          </rPr>
          <t xml:space="preserve">
International transfers that were made between customer accounts, regardless of whether they originated from an account or were made over the counter.
</t>
        </r>
      </text>
    </comment>
    <comment ref="B91" authorId="4" shapeId="0" xr:uid="{00000000-0006-0000-0100-000011000000}">
      <text>
        <r>
          <rPr>
            <b/>
            <sz val="9"/>
            <color indexed="81"/>
            <rFont val="Tahoma"/>
            <family val="2"/>
          </rPr>
          <t>Bill payments:</t>
        </r>
        <r>
          <rPr>
            <sz val="9"/>
            <color indexed="81"/>
            <rFont val="Tahoma"/>
            <family val="2"/>
          </rPr>
          <t xml:space="preserve">
Payments of bills using mobile money, regardless of whether they originated from an account or were made over the counter.
This also includes payments for government services.</t>
        </r>
      </text>
    </comment>
    <comment ref="B92" authorId="4" shapeId="0" xr:uid="{00000000-0006-0000-0100-000012000000}">
      <text>
        <r>
          <rPr>
            <b/>
            <sz val="9"/>
            <color indexed="81"/>
            <rFont val="Tahoma"/>
            <family val="2"/>
          </rPr>
          <t xml:space="preserve">Merchant payments:
</t>
        </r>
        <r>
          <rPr>
            <sz val="9"/>
            <color indexed="81"/>
            <rFont val="Tahoma"/>
            <family val="2"/>
          </rPr>
          <t>Movements of value from a customer to a merchant to pay for goods or services at the point of sale using an account.</t>
        </r>
      </text>
    </comment>
    <comment ref="B93" authorId="4" shapeId="0" xr:uid="{00000000-0006-0000-0100-000013000000}">
      <text>
        <r>
          <rPr>
            <b/>
            <sz val="9"/>
            <color indexed="81"/>
            <rFont val="Tahoma"/>
            <family val="2"/>
          </rPr>
          <t xml:space="preserve">Bulk payments:
</t>
        </r>
        <r>
          <rPr>
            <sz val="9"/>
            <color indexed="81"/>
            <rFont val="Tahoma"/>
            <family val="2"/>
          </rPr>
          <t>Bulk payments such as salary payments, government or NGO transfers, regardless of whether they terminated in an account or over the counter.</t>
        </r>
      </text>
    </comment>
    <comment ref="B94" authorId="1" shapeId="0" xr:uid="{00000000-0006-0000-0100-000014000000}">
      <text>
        <r>
          <rPr>
            <b/>
            <sz val="9"/>
            <color indexed="81"/>
            <rFont val="Tahoma"/>
            <family val="2"/>
          </rPr>
          <t>Airtime top-ups:</t>
        </r>
        <r>
          <rPr>
            <sz val="9"/>
            <color indexed="81"/>
            <rFont val="Tahoma"/>
            <family val="2"/>
          </rPr>
          <t xml:space="preserve">
Airtime top-ups funded from customer accounts.
Airtime top-ups include top-ups for voice, data and SMS, as well as for bundles of any combination of these.
Purchases of airtime that are funded by OTC payments </t>
        </r>
        <r>
          <rPr>
            <b/>
            <sz val="9"/>
            <color indexed="81"/>
            <rFont val="Tahoma"/>
            <family val="2"/>
          </rPr>
          <t>should not</t>
        </r>
        <r>
          <rPr>
            <sz val="9"/>
            <color indexed="81"/>
            <rFont val="Tahoma"/>
            <family val="2"/>
          </rPr>
          <t xml:space="preserve"> be included.</t>
        </r>
      </text>
    </comment>
    <comment ref="B95" authorId="1" shapeId="0" xr:uid="{00000000-0006-0000-0100-000015000000}">
      <text>
        <r>
          <rPr>
            <b/>
            <sz val="9"/>
            <color indexed="81"/>
            <rFont val="Tahoma"/>
            <family val="2"/>
          </rPr>
          <t>Cash-in service:</t>
        </r>
        <r>
          <rPr>
            <sz val="9"/>
            <color indexed="81"/>
            <rFont val="Tahoma"/>
            <family val="2"/>
          </rPr>
          <t xml:space="preserve">
Cash-ins to customer accounts.
Over-the-counter P2P payments, bill payments, or airtime top ups </t>
        </r>
        <r>
          <rPr>
            <b/>
            <sz val="9"/>
            <color indexed="81"/>
            <rFont val="Tahoma"/>
            <family val="2"/>
          </rPr>
          <t>should not</t>
        </r>
        <r>
          <rPr>
            <sz val="9"/>
            <color indexed="81"/>
            <rFont val="Tahoma"/>
            <family val="2"/>
          </rPr>
          <t xml:space="preserve"> be included.</t>
        </r>
      </text>
    </comment>
    <comment ref="B96" authorId="2" shapeId="0" xr:uid="{00000000-0006-0000-0100-000016000000}">
      <text>
        <r>
          <rPr>
            <b/>
            <sz val="9"/>
            <color indexed="81"/>
            <rFont val="Tahoma"/>
            <family val="2"/>
          </rPr>
          <t>Cash-out service:</t>
        </r>
        <r>
          <rPr>
            <sz val="9"/>
            <color indexed="81"/>
            <rFont val="Tahoma"/>
            <family val="2"/>
          </rPr>
          <t xml:space="preserve">
Cash-outs from customer accounts.
Over-the-counter collection of bulk payments or P2P payments </t>
        </r>
        <r>
          <rPr>
            <b/>
            <sz val="9"/>
            <color indexed="81"/>
            <rFont val="Tahoma"/>
            <family val="2"/>
          </rPr>
          <t>should not</t>
        </r>
        <r>
          <rPr>
            <sz val="9"/>
            <color indexed="81"/>
            <rFont val="Tahoma"/>
            <family val="2"/>
          </rPr>
          <t xml:space="preserve"> be included.</t>
        </r>
      </text>
    </comment>
    <comment ref="B97" authorId="6" shapeId="0" xr:uid="{00000000-0006-0000-0100-000017000000}">
      <text>
        <r>
          <rPr>
            <b/>
            <sz val="9"/>
            <color indexed="81"/>
            <rFont val="Tahoma"/>
            <family val="2"/>
          </rPr>
          <t>Savings, Pensions or Investments:</t>
        </r>
        <r>
          <rPr>
            <sz val="9"/>
            <color indexed="81"/>
            <rFont val="Tahoma"/>
            <family val="2"/>
          </rPr>
          <t xml:space="preserve">
Saving enabled by mobile money uses the mobile money account to provide dedicated savings facilities.
Also included under Savings enabled by Money Money:
• Mobile investments uses the mobile phone to provide investment facilities (e.g. in government bonds)
• Mobile pensions refers to uses the mobile phone to provide pension savings facilities</t>
        </r>
      </text>
    </comment>
    <comment ref="B98" authorId="6" shapeId="0" xr:uid="{00000000-0006-0000-0100-000018000000}">
      <text>
        <r>
          <rPr>
            <b/>
            <sz val="9"/>
            <color indexed="81"/>
            <rFont val="Tahoma"/>
            <family val="2"/>
          </rPr>
          <t>Credit:</t>
        </r>
        <r>
          <rPr>
            <sz val="9"/>
            <color indexed="81"/>
            <rFont val="Tahoma"/>
            <family val="2"/>
          </rPr>
          <t xml:space="preserve">
Mobile Money enabled credit uses the mobile phone to provide micro-credit to customers.</t>
        </r>
      </text>
    </comment>
    <comment ref="B99" authorId="5" shapeId="0" xr:uid="{00000000-0006-0000-0100-000019000000}">
      <text>
        <r>
          <rPr>
            <b/>
            <sz val="9"/>
            <color indexed="81"/>
            <rFont val="Tahoma"/>
            <family val="2"/>
          </rPr>
          <t xml:space="preserve">Insurance:
</t>
        </r>
        <r>
          <rPr>
            <sz val="9"/>
            <color indexed="81"/>
            <rFont val="Tahoma"/>
            <family val="2"/>
          </rPr>
          <t xml:space="preserve">Mobile money enabled insurance refers to a life or non-life insurance product that a customer can pay for either via mobile money or via airtime deduction. </t>
        </r>
      </text>
    </comment>
    <comment ref="B100" authorId="5" shapeId="0" xr:uid="{00000000-0006-0000-0100-00001A000000}">
      <text>
        <r>
          <rPr>
            <b/>
            <sz val="9"/>
            <color indexed="81"/>
            <rFont val="Tahoma"/>
            <family val="2"/>
          </rPr>
          <t>Rishi Raithatha:</t>
        </r>
        <r>
          <rPr>
            <sz val="9"/>
            <color indexed="81"/>
            <rFont val="Tahoma"/>
            <family val="2"/>
          </rPr>
          <t xml:space="preserve">
Definition / explanation required?</t>
        </r>
      </text>
    </comment>
    <comment ref="B102" authorId="1" shapeId="0" xr:uid="{00000000-0006-0000-0100-00001B000000}">
      <text>
        <r>
          <rPr>
            <b/>
            <sz val="9"/>
            <color indexed="81"/>
            <rFont val="Tahoma"/>
            <family val="2"/>
          </rPr>
          <t>Domestic P2P transfers:</t>
        </r>
        <r>
          <rPr>
            <sz val="9"/>
            <color indexed="81"/>
            <rFont val="Tahoma"/>
            <family val="2"/>
          </rPr>
          <t xml:space="preserve"> Domestic transfers that were made between two customer accounts.</t>
        </r>
      </text>
    </comment>
    <comment ref="B109" authorId="4" shapeId="0" xr:uid="{00000000-0006-0000-0100-00001C000000}">
      <text>
        <r>
          <rPr>
            <b/>
            <sz val="9"/>
            <color indexed="81"/>
            <rFont val="Tahoma"/>
            <family val="2"/>
          </rPr>
          <t xml:space="preserve">Outbound off-net/cross-net transfers: 
</t>
        </r>
        <r>
          <rPr>
            <sz val="9"/>
            <color indexed="81"/>
            <rFont val="Tahoma"/>
            <family val="2"/>
          </rPr>
          <t xml:space="preserve">Domestic transfers sent to a user of a different mobile money provider or to unregistered users </t>
        </r>
        <r>
          <rPr>
            <u/>
            <sz val="9"/>
            <color indexed="81"/>
            <rFont val="Tahoma"/>
            <family val="2"/>
          </rPr>
          <t>including vouchers</t>
        </r>
        <r>
          <rPr>
            <sz val="9"/>
            <color indexed="81"/>
            <rFont val="Tahoma"/>
            <family val="2"/>
          </rPr>
          <t xml:space="preserve">.
</t>
        </r>
      </text>
    </comment>
    <comment ref="B111" authorId="4" shapeId="0" xr:uid="{00000000-0006-0000-0100-00001D000000}">
      <text>
        <r>
          <rPr>
            <b/>
            <sz val="9"/>
            <color indexed="81"/>
            <rFont val="Tahoma"/>
            <family val="2"/>
          </rPr>
          <t xml:space="preserve">Outbound off-net/cross-net transfers (voucher-only): 
</t>
        </r>
        <r>
          <rPr>
            <sz val="9"/>
            <color indexed="81"/>
            <rFont val="Tahoma"/>
            <family val="2"/>
          </rPr>
          <t xml:space="preserve">Domestic voucher transfers sent to a user of a different mobile money provider or to unregistered users.
</t>
        </r>
      </text>
    </comment>
    <comment ref="B121" authorId="4" shapeId="0" xr:uid="{00000000-0006-0000-0100-00001E000000}">
      <text>
        <r>
          <rPr>
            <b/>
            <sz val="9"/>
            <color indexed="81"/>
            <rFont val="Tahoma"/>
            <family val="2"/>
          </rPr>
          <t>International remittances:</t>
        </r>
        <r>
          <rPr>
            <sz val="9"/>
            <color indexed="81"/>
            <rFont val="Tahoma"/>
            <family val="2"/>
          </rPr>
          <t xml:space="preserve">
International transfers that were made between customer accounts, regardless of whether they originated from an account or were made over the counter.
</t>
        </r>
      </text>
    </comment>
    <comment ref="B127" authorId="0" shapeId="0" xr:uid="{00000000-0006-0000-0100-00001F000000}">
      <text>
        <r>
          <rPr>
            <sz val="9"/>
            <color indexed="81"/>
            <rFont val="Tahoma"/>
            <family val="2"/>
          </rPr>
          <t>Over past 30 days as of end of month</t>
        </r>
      </text>
    </comment>
    <comment ref="B128" authorId="0" shapeId="0" xr:uid="{00000000-0006-0000-0100-000020000000}">
      <text>
        <r>
          <rPr>
            <sz val="9"/>
            <color indexed="81"/>
            <rFont val="Tahoma"/>
            <family val="2"/>
          </rPr>
          <t>Over past 90 days as of end of month</t>
        </r>
      </text>
    </comment>
    <comment ref="B132" authorId="4" shapeId="0" xr:uid="{00000000-0006-0000-0100-000021000000}">
      <text>
        <r>
          <rPr>
            <b/>
            <sz val="9"/>
            <color indexed="81"/>
            <rFont val="Tahoma"/>
            <family val="2"/>
          </rPr>
          <t>Bill payments:</t>
        </r>
        <r>
          <rPr>
            <sz val="9"/>
            <color indexed="81"/>
            <rFont val="Tahoma"/>
            <family val="2"/>
          </rPr>
          <t xml:space="preserve">
Payments of bills using mobile money, regardless of whether they originated from an account or were made over the counter.
This also includes payments for government services.</t>
        </r>
      </text>
    </comment>
    <comment ref="B144" authorId="1" shapeId="0" xr:uid="{00000000-0006-0000-0100-000022000000}">
      <text>
        <r>
          <rPr>
            <b/>
            <sz val="9"/>
            <color indexed="81"/>
            <rFont val="Tahoma"/>
            <family val="2"/>
          </rPr>
          <t>Bill payments for utility services:</t>
        </r>
        <r>
          <rPr>
            <sz val="9"/>
            <color indexed="81"/>
            <rFont val="Tahoma"/>
            <family val="2"/>
          </rPr>
          <t xml:space="preserve">
Bill payments for water, energy, and sanitation services to government service providers, </t>
        </r>
        <r>
          <rPr>
            <b/>
            <sz val="9"/>
            <color indexed="81"/>
            <rFont val="Tahoma"/>
            <family val="2"/>
          </rPr>
          <t>or</t>
        </r>
        <r>
          <rPr>
            <sz val="9"/>
            <color indexed="81"/>
            <rFont val="Tahoma"/>
            <family val="2"/>
          </rPr>
          <t xml:space="preserve"> to private utility service providers (such as pay-as-you-go solar providers).</t>
        </r>
      </text>
    </comment>
    <comment ref="B146" authorId="1" shapeId="0" xr:uid="{00000000-0006-0000-0100-000023000000}">
      <text>
        <r>
          <rPr>
            <b/>
            <sz val="9"/>
            <color indexed="81"/>
            <rFont val="Tahoma"/>
            <family val="2"/>
          </rPr>
          <t xml:space="preserve">Government agencies or public companies:
</t>
        </r>
        <r>
          <rPr>
            <sz val="9"/>
            <color indexed="81"/>
            <rFont val="Tahoma"/>
            <family val="2"/>
          </rPr>
          <t>These include all government-owned agencies or public companies, such as:
- Tax, Revenue and Customs offices
- Motor registration office
- Land registry
- Document issuing agencies
- etc.</t>
        </r>
      </text>
    </comment>
    <comment ref="B147" authorId="2" shapeId="0" xr:uid="{00000000-0006-0000-0100-000024000000}">
      <text>
        <r>
          <rPr>
            <b/>
            <sz val="9"/>
            <color indexed="81"/>
            <rFont val="Tahoma"/>
            <family val="2"/>
          </rPr>
          <t xml:space="preserve">Government Services:
</t>
        </r>
        <r>
          <rPr>
            <sz val="9"/>
            <color indexed="81"/>
            <rFont val="Tahoma"/>
            <family val="2"/>
          </rPr>
          <t>Total value of payment for government services such as the following:
- Submit tax declaration
- Register a motor vehicle
- Pay court or police fines
- Register a business
- Pay state school fees
- Declare to police
- Travel visa
- Port/Customs Fees
- Parking Fees
- Pay social security
- Apply for national documents
- Apply for land and construction documents and permits</t>
        </r>
      </text>
    </comment>
    <comment ref="B150" authorId="1" shapeId="0" xr:uid="{00000000-0006-0000-0100-000025000000}">
      <text>
        <r>
          <rPr>
            <sz val="9"/>
            <color indexed="81"/>
            <rFont val="Tahoma"/>
            <family val="2"/>
          </rPr>
          <t>What type of companies are your top 5 bill payers?</t>
        </r>
      </text>
    </comment>
    <comment ref="B152" authorId="4" shapeId="0" xr:uid="{00000000-0006-0000-0100-000026000000}">
      <text>
        <r>
          <rPr>
            <b/>
            <sz val="9"/>
            <color indexed="81"/>
            <rFont val="Tahoma"/>
            <family val="2"/>
          </rPr>
          <t xml:space="preserve">Merchant payments:
</t>
        </r>
        <r>
          <rPr>
            <sz val="9"/>
            <color indexed="81"/>
            <rFont val="Tahoma"/>
            <family val="2"/>
          </rPr>
          <t>Movements of value from a customer to a merchant to pay for goods or services at the point of sale using an account.</t>
        </r>
      </text>
    </comment>
    <comment ref="B162" authorId="2" shapeId="0" xr:uid="{00000000-0006-0000-0100-000027000000}">
      <text>
        <r>
          <rPr>
            <b/>
            <sz val="9"/>
            <color indexed="81"/>
            <rFont val="Tahoma"/>
            <family val="2"/>
          </rPr>
          <t xml:space="preserve">Registered merchants:
</t>
        </r>
        <r>
          <rPr>
            <sz val="9"/>
            <color indexed="81"/>
            <rFont val="Tahoma"/>
            <family val="2"/>
          </rPr>
          <t>Number of physical merchants who can accept payments via mobile money</t>
        </r>
      </text>
    </comment>
    <comment ref="B163" authorId="2" shapeId="0" xr:uid="{00000000-0006-0000-0100-000028000000}">
      <text>
        <r>
          <rPr>
            <b/>
            <sz val="9"/>
            <color indexed="81"/>
            <rFont val="Tahoma"/>
            <family val="2"/>
          </rPr>
          <t xml:space="preserve">Active merchants: </t>
        </r>
        <r>
          <rPr>
            <sz val="9"/>
            <color indexed="81"/>
            <rFont val="Tahoma"/>
            <family val="2"/>
          </rPr>
          <t xml:space="preserve">
Number of physical merchants who have accepted payments via mobile money in the past 30 days of the month </t>
        </r>
      </text>
    </comment>
    <comment ref="B168" authorId="2" shapeId="0" xr:uid="{00000000-0006-0000-0100-000029000000}">
      <text>
        <r>
          <rPr>
            <b/>
            <sz val="9"/>
            <color rgb="FF000000"/>
            <rFont val="Tahoma"/>
            <family val="2"/>
          </rPr>
          <t xml:space="preserve">Physical points accepting merchant payments:
</t>
        </r>
        <r>
          <rPr>
            <sz val="9"/>
            <color rgb="FF000000"/>
            <rFont val="Tahoma"/>
            <family val="2"/>
          </rPr>
          <t xml:space="preserve">Number of physical tills/outlets who can accept payments via mobile money.
</t>
        </r>
        <r>
          <rPr>
            <sz val="9"/>
            <color rgb="FF000000"/>
            <rFont val="Tahoma"/>
            <family val="2"/>
          </rPr>
          <t xml:space="preserve">
</t>
        </r>
        <r>
          <rPr>
            <sz val="9"/>
            <color rgb="FF000000"/>
            <rFont val="Tahoma"/>
            <family val="2"/>
          </rPr>
          <t>An estimate will suffice.</t>
        </r>
      </text>
    </comment>
    <comment ref="L174" authorId="3" shapeId="0" xr:uid="{00000000-0006-0000-0100-00002A000000}">
      <text>
        <r>
          <rPr>
            <sz val="9"/>
            <color indexed="81"/>
            <rFont val="Tahoma"/>
            <family val="2"/>
          </rPr>
          <t xml:space="preserve">Making a payment at the merchant's store/premises using the app and entering e.g. a merchant till number
</t>
        </r>
      </text>
    </comment>
    <comment ref="O174" authorId="3" shapeId="0" xr:uid="{00000000-0006-0000-0100-00002B000000}">
      <text>
        <r>
          <rPr>
            <sz val="9"/>
            <color indexed="81"/>
            <rFont val="Tahoma"/>
            <family val="2"/>
          </rPr>
          <t xml:space="preserve">Making a payment at the merchant's store/premises using the web (e.g. your mobile web browser) and entering e.g. a merchant till number
</t>
        </r>
      </text>
    </comment>
    <comment ref="L178" authorId="1" shapeId="0" xr:uid="{00000000-0006-0000-0100-00002C000000}">
      <text>
        <r>
          <rPr>
            <sz val="9"/>
            <color indexed="81"/>
            <rFont val="Tahoma"/>
            <family val="2"/>
          </rPr>
          <t>Credit offered in partnership with a bank or fintech company</t>
        </r>
      </text>
    </comment>
    <comment ref="B181" authorId="4" shapeId="0" xr:uid="{00000000-0006-0000-0100-00002D000000}">
      <text>
        <r>
          <rPr>
            <b/>
            <sz val="9"/>
            <color indexed="81"/>
            <rFont val="Tahoma"/>
            <family val="2"/>
          </rPr>
          <t xml:space="preserve">Bulk payments:
</t>
        </r>
        <r>
          <rPr>
            <sz val="9"/>
            <color indexed="81"/>
            <rFont val="Tahoma"/>
            <family val="2"/>
          </rPr>
          <t>Bulk payments such as salary payments, government or NGO transfers, regardless of whether they terminated in an account or over the counter.</t>
        </r>
      </text>
    </comment>
    <comment ref="B190" authorId="2" shapeId="0" xr:uid="{00000000-0006-0000-0100-00002E000000}">
      <text>
        <r>
          <rPr>
            <b/>
            <sz val="9"/>
            <color indexed="81"/>
            <rFont val="Tahoma"/>
            <family val="2"/>
          </rPr>
          <t xml:space="preserve">G2P Payments:
</t>
        </r>
        <r>
          <rPr>
            <sz val="9"/>
            <color indexed="81"/>
            <rFont val="Tahoma"/>
            <family val="2"/>
          </rPr>
          <t>These include all payments from governments to customer wallets</t>
        </r>
      </text>
    </comment>
    <comment ref="B194" authorId="2" shapeId="0" xr:uid="{00000000-0006-0000-0100-00002F000000}">
      <text>
        <r>
          <rPr>
            <b/>
            <sz val="9"/>
            <color indexed="81"/>
            <rFont val="Tahoma"/>
            <family val="2"/>
          </rPr>
          <t xml:space="preserve">Volume of transactions
</t>
        </r>
        <r>
          <rPr>
            <sz val="9"/>
            <color indexed="81"/>
            <rFont val="Tahoma"/>
            <family val="2"/>
          </rPr>
          <t xml:space="preserve">
B2P payments include salary payments.</t>
        </r>
      </text>
    </comment>
    <comment ref="B198" authorId="1" shapeId="0" xr:uid="{00000000-0006-0000-0100-000030000000}">
      <text>
        <r>
          <rPr>
            <b/>
            <sz val="9"/>
            <color indexed="81"/>
            <rFont val="Tahoma"/>
            <family val="2"/>
          </rPr>
          <t xml:space="preserve">Humanitarian organisation:
</t>
        </r>
        <r>
          <rPr>
            <sz val="9"/>
            <color indexed="81"/>
            <rFont val="Tahoma"/>
            <family val="2"/>
          </rPr>
          <t>Non-governmental organisations (NGOs), both international (e.g. UN or Save the Children) or national (e.g. local Red Cross society or community relief organisations). The reference is to payments as a form of assistance and not other payments, such as staff salaries.</t>
        </r>
        <r>
          <rPr>
            <b/>
            <sz val="9"/>
            <color indexed="81"/>
            <rFont val="Tahoma"/>
            <family val="2"/>
          </rPr>
          <t xml:space="preserve">
Cash and voucher assistance (CVA)
</t>
        </r>
        <r>
          <rPr>
            <sz val="9"/>
            <color indexed="81"/>
            <rFont val="Tahoma"/>
            <family val="2"/>
          </rPr>
          <t>Cash transfers or vouchers for goods or services directly provided to recipients. Recipients include individuals, household or community recipients; not to governments or other state actors.
The term excludes remittances and microfinance in humanitarian interventions.</t>
        </r>
      </text>
    </comment>
    <comment ref="B208" authorId="1" shapeId="0" xr:uid="{00000000-0006-0000-0100-000031000000}">
      <text>
        <r>
          <rPr>
            <b/>
            <sz val="9"/>
            <color indexed="81"/>
            <rFont val="Tahoma"/>
            <family val="2"/>
          </rPr>
          <t>Airtime top-ups:</t>
        </r>
        <r>
          <rPr>
            <sz val="9"/>
            <color indexed="81"/>
            <rFont val="Tahoma"/>
            <family val="2"/>
          </rPr>
          <t xml:space="preserve">
Airtime top-ups funded from customer accounts.
Airtime top-ups include top-ups for voice, data and SMS, as well as for bundles of any combination of these.
Purchases of airtime that are funded by OTC payments </t>
        </r>
        <r>
          <rPr>
            <b/>
            <sz val="9"/>
            <color indexed="81"/>
            <rFont val="Tahoma"/>
            <family val="2"/>
          </rPr>
          <t>should not</t>
        </r>
        <r>
          <rPr>
            <sz val="9"/>
            <color indexed="81"/>
            <rFont val="Tahoma"/>
            <family val="2"/>
          </rPr>
          <t xml:space="preserve"> be included.</t>
        </r>
      </text>
    </comment>
    <comment ref="B214" authorId="1" shapeId="0" xr:uid="{00000000-0006-0000-0100-000032000000}">
      <text>
        <r>
          <rPr>
            <b/>
            <sz val="9"/>
            <color indexed="81"/>
            <rFont val="Tahoma"/>
            <family val="2"/>
          </rPr>
          <t>Cash-in service:</t>
        </r>
        <r>
          <rPr>
            <sz val="9"/>
            <color indexed="81"/>
            <rFont val="Tahoma"/>
            <family val="2"/>
          </rPr>
          <t xml:space="preserve">
Cash-ins to customer accounts.
Over-the-counter P2P payments, bill payments, or airtime top ups </t>
        </r>
        <r>
          <rPr>
            <b/>
            <sz val="9"/>
            <color indexed="81"/>
            <rFont val="Tahoma"/>
            <family val="2"/>
          </rPr>
          <t>should not</t>
        </r>
        <r>
          <rPr>
            <sz val="9"/>
            <color indexed="81"/>
            <rFont val="Tahoma"/>
            <family val="2"/>
          </rPr>
          <t xml:space="preserve"> be included.</t>
        </r>
      </text>
    </comment>
    <comment ref="B222" authorId="2" shapeId="0" xr:uid="{00000000-0006-0000-0100-000033000000}">
      <text>
        <r>
          <rPr>
            <b/>
            <sz val="9"/>
            <color indexed="81"/>
            <rFont val="Tahoma"/>
            <family val="2"/>
          </rPr>
          <t>Cash-out service:</t>
        </r>
        <r>
          <rPr>
            <sz val="9"/>
            <color indexed="81"/>
            <rFont val="Tahoma"/>
            <family val="2"/>
          </rPr>
          <t xml:space="preserve">
Cash-outs from customer accounts.
Over-the-counter collection of bulk payments or P2P payments </t>
        </r>
        <r>
          <rPr>
            <b/>
            <sz val="9"/>
            <color indexed="81"/>
            <rFont val="Tahoma"/>
            <family val="2"/>
          </rPr>
          <t>should not</t>
        </r>
        <r>
          <rPr>
            <sz val="9"/>
            <color indexed="81"/>
            <rFont val="Tahoma"/>
            <family val="2"/>
          </rPr>
          <t xml:space="preserve"> be included.</t>
        </r>
      </text>
    </comment>
    <comment ref="B230" authorId="2" shapeId="0" xr:uid="{00000000-0006-0000-0100-000034000000}">
      <text>
        <r>
          <rPr>
            <b/>
            <sz val="9"/>
            <color indexed="81"/>
            <rFont val="Tahoma"/>
            <family val="2"/>
          </rPr>
          <t>Trust account:</t>
        </r>
        <r>
          <rPr>
            <sz val="9"/>
            <color indexed="81"/>
            <rFont val="Tahoma"/>
            <family val="2"/>
          </rPr>
          <t xml:space="preserve">
To ensure that a customer’s money is available when the customer wants to redeem it, regulators typically require that the non-bank mobile money provider maintain liquid assets equal in value to the amount of money issued electronically. These funds are usually pooled and held by one or more banks in the name of the issuer (or in the name of a trustee appointed by the issuer). The account in which the funds are pooled is known as an escrow account (or a trust account where the issuer has appointed a trustee). In countries with a common law legal tradition, the funds are typically held in trust for the benefit of the mobile money user. In countries where the common law concept of trust does not exist, mobile money users typically have a right to claim these funds under the law of contract.</t>
        </r>
      </text>
    </comment>
    <comment ref="B242" authorId="5" shapeId="0" xr:uid="{00000000-0006-0000-0100-000035000000}">
      <text>
        <r>
          <rPr>
            <b/>
            <sz val="9"/>
            <color indexed="81"/>
            <rFont val="Tahoma"/>
            <family val="2"/>
          </rPr>
          <t xml:space="preserve">Savings, Pensions or Investments:
</t>
        </r>
        <r>
          <rPr>
            <sz val="9"/>
            <color indexed="81"/>
            <rFont val="Tahoma"/>
            <family val="2"/>
          </rPr>
          <t>Savings, pensions and investments enabled by mobile money uses the mobile money account to provide dedicated savings, pensions or investment facilities.</t>
        </r>
      </text>
    </comment>
    <comment ref="B244" authorId="6" shapeId="0" xr:uid="{00000000-0006-0000-0100-000036000000}">
      <text>
        <r>
          <rPr>
            <b/>
            <sz val="9"/>
            <color indexed="81"/>
            <rFont val="Tahoma"/>
            <family val="2"/>
          </rPr>
          <t>Savings:</t>
        </r>
        <r>
          <rPr>
            <sz val="9"/>
            <color indexed="81"/>
            <rFont val="Tahoma"/>
            <family val="2"/>
          </rPr>
          <t xml:space="preserve">
Saving enabled by mobile money uses the mobile money account to provide dedicated savings facilities. Also included under Savings enabled by money money.</t>
        </r>
      </text>
    </comment>
    <comment ref="B249" authorId="1" shapeId="0" xr:uid="{00000000-0006-0000-0100-000037000000}">
      <text>
        <r>
          <rPr>
            <sz val="9"/>
            <color indexed="81"/>
            <rFont val="Tahoma"/>
            <family val="2"/>
          </rPr>
          <t>The cumulative number of unique customers who have been transferring funds to savings accounts at the end of the months indicated.</t>
        </r>
      </text>
    </comment>
    <comment ref="B254" authorId="1" shapeId="0" xr:uid="{00000000-0006-0000-0100-000038000000}">
      <text>
        <r>
          <rPr>
            <sz val="9"/>
            <color indexed="81"/>
            <rFont val="Tahoma"/>
            <family val="2"/>
          </rPr>
          <t>Total balance held across customer savings accounts.</t>
        </r>
      </text>
    </comment>
    <comment ref="B259" authorId="5" shapeId="0" xr:uid="{00000000-0006-0000-0100-000039000000}">
      <text>
        <r>
          <rPr>
            <b/>
            <sz val="9"/>
            <color indexed="81"/>
            <rFont val="Tahoma"/>
            <family val="2"/>
          </rPr>
          <t xml:space="preserve">Credit:
</t>
        </r>
        <r>
          <rPr>
            <sz val="9"/>
            <color indexed="81"/>
            <rFont val="Tahoma"/>
            <family val="2"/>
          </rPr>
          <t>Mobile money enabled credit uses the mobile phone to provide micro-credit to customers.</t>
        </r>
      </text>
    </comment>
    <comment ref="B261" authorId="6" shapeId="0" xr:uid="{00000000-0006-0000-0100-00003A000000}">
      <text>
        <r>
          <rPr>
            <sz val="9"/>
            <color indexed="81"/>
            <rFont val="Tahoma"/>
            <family val="2"/>
          </rPr>
          <t>Credit enabled by mobile money uses the mobile money account to provide dedicated credit facilities. This can be done directly (where regulatory environment permits) or via third-party partnerships.</t>
        </r>
      </text>
    </comment>
    <comment ref="F265" authorId="1" shapeId="0" xr:uid="{00000000-0006-0000-0100-00003B000000}">
      <text>
        <r>
          <rPr>
            <b/>
            <sz val="9"/>
            <color indexed="81"/>
            <rFont val="Tahoma"/>
            <family val="2"/>
          </rPr>
          <t xml:space="preserve">Banking and financial institutions:
</t>
        </r>
        <r>
          <rPr>
            <sz val="9"/>
            <color indexed="81"/>
            <rFont val="Tahoma"/>
            <family val="2"/>
          </rPr>
          <t>Licensed lenders regulated by local authorities.</t>
        </r>
      </text>
    </comment>
    <comment ref="L265" authorId="1" shapeId="0" xr:uid="{00000000-0006-0000-0100-00003C000000}">
      <text>
        <r>
          <rPr>
            <b/>
            <sz val="9"/>
            <color indexed="81"/>
            <rFont val="Tahoma"/>
            <family val="2"/>
          </rPr>
          <t>Fintech companies:</t>
        </r>
        <r>
          <rPr>
            <sz val="9"/>
            <color indexed="81"/>
            <rFont val="Tahoma"/>
            <family val="2"/>
          </rPr>
          <t xml:space="preserve"> Non-licensed lenders, not regulated by local authorities. </t>
        </r>
      </text>
    </comment>
    <comment ref="B269" authorId="1" shapeId="0" xr:uid="{00000000-0006-0000-0100-00003D000000}">
      <text>
        <r>
          <rPr>
            <sz val="9"/>
            <color indexed="81"/>
            <rFont val="Tahoma"/>
            <family val="2"/>
          </rPr>
          <t>The cumulative number of unique customers that have been receiving loans through their mobile money account.</t>
        </r>
      </text>
    </comment>
    <comment ref="B270" authorId="5" shapeId="0" xr:uid="{00000000-0006-0000-0100-00003E000000}">
      <text>
        <r>
          <rPr>
            <b/>
            <sz val="9"/>
            <color indexed="81"/>
            <rFont val="Tahoma"/>
            <family val="2"/>
          </rPr>
          <t xml:space="preserve">Loans disbursed: 
</t>
        </r>
        <r>
          <rPr>
            <sz val="9"/>
            <color indexed="81"/>
            <rFont val="Tahoma"/>
            <family val="2"/>
          </rPr>
          <t xml:space="preserve">The cumulative number of loans disbursed since the launch of the service.
</t>
        </r>
      </text>
    </comment>
    <comment ref="B271" authorId="5" shapeId="0" xr:uid="{00000000-0006-0000-0100-00003F000000}">
      <text>
        <r>
          <rPr>
            <b/>
            <sz val="9"/>
            <color indexed="81"/>
            <rFont val="Tahoma"/>
            <family val="2"/>
          </rPr>
          <t xml:space="preserve">Loans disbursed: </t>
        </r>
        <r>
          <rPr>
            <sz val="9"/>
            <color indexed="81"/>
            <rFont val="Tahoma"/>
            <family val="2"/>
          </rPr>
          <t xml:space="preserve">
The total number of loans disbursed during the month.</t>
        </r>
      </text>
    </comment>
    <comment ref="B274" authorId="5" shapeId="0" xr:uid="{00000000-0006-0000-0100-000040000000}">
      <text>
        <r>
          <rPr>
            <b/>
            <sz val="9"/>
            <color indexed="81"/>
            <rFont val="Tahoma"/>
            <family val="2"/>
          </rPr>
          <t xml:space="preserve">Insurance:
</t>
        </r>
        <r>
          <rPr>
            <sz val="9"/>
            <color indexed="81"/>
            <rFont val="Tahoma"/>
            <family val="2"/>
          </rPr>
          <t xml:space="preserve">Mobile money enabled insurance refers to a life or non-life insurance product that a customer can pay for either via mobile money or via airtime deduction.
</t>
        </r>
      </text>
    </comment>
    <comment ref="B276" authorId="1" shapeId="0" xr:uid="{00000000-0006-0000-0100-000041000000}">
      <text>
        <r>
          <rPr>
            <b/>
            <sz val="9"/>
            <color indexed="81"/>
            <rFont val="Tahoma"/>
            <family val="2"/>
          </rPr>
          <t xml:space="preserve">Mobile money enabled insurance:
</t>
        </r>
        <r>
          <rPr>
            <sz val="9"/>
            <color indexed="81"/>
            <rFont val="Tahoma"/>
            <family val="2"/>
          </rPr>
          <t xml:space="preserve">Refers to a life or non-life insurance product that a customer can pay for either via mobile money or via airtime deduction. </t>
        </r>
      </text>
    </comment>
    <comment ref="B285" authorId="5" shapeId="0" xr:uid="{00000000-0006-0000-0100-000042000000}">
      <text>
        <r>
          <rPr>
            <b/>
            <sz val="9"/>
            <color indexed="81"/>
            <rFont val="Tahoma"/>
            <family val="2"/>
          </rPr>
          <t xml:space="preserve">Policies issued:
</t>
        </r>
        <r>
          <rPr>
            <sz val="9"/>
            <color indexed="81"/>
            <rFont val="Tahoma"/>
            <family val="2"/>
          </rPr>
          <t>The cumulative number of policies that have been issued since the launch of the service.</t>
        </r>
        <r>
          <rPr>
            <b/>
            <sz val="9"/>
            <color indexed="81"/>
            <rFont val="Tahoma"/>
            <family val="2"/>
          </rPr>
          <t xml:space="preserve">
</t>
        </r>
      </text>
    </comment>
    <comment ref="B286" authorId="5" shapeId="0" xr:uid="{00000000-0006-0000-0100-000043000000}">
      <text>
        <r>
          <rPr>
            <b/>
            <sz val="9"/>
            <color indexed="81"/>
            <rFont val="Tahoma"/>
            <family val="2"/>
          </rPr>
          <t xml:space="preserve">Policies in force:
</t>
        </r>
        <r>
          <rPr>
            <sz val="9"/>
            <color indexed="81"/>
            <rFont val="Tahoma"/>
            <family val="2"/>
          </rPr>
          <t xml:space="preserve">The number of policies that are in force rather than lapsed, effectively protecting the subscribers. </t>
        </r>
      </text>
    </comment>
    <comment ref="B296" authorId="7" shapeId="0" xr:uid="{00000000-0006-0000-0100-000044000000}">
      <text>
        <r>
          <rPr>
            <b/>
            <sz val="9"/>
            <color indexed="81"/>
            <rFont val="Tahoma"/>
            <family val="2"/>
          </rPr>
          <t>Revenues:</t>
        </r>
        <r>
          <rPr>
            <sz val="9"/>
            <color indexed="81"/>
            <rFont val="Tahoma"/>
            <family val="2"/>
          </rPr>
          <t xml:space="preserve">
These should only relate to direct revenues. Indirect revenues such as savings obtained by selling airtime top-ups via mobile money should not be included. Fees that the MNO charges third parties (such as banks/other wallet providers) for access to USSD channel should also not be included.</t>
        </r>
      </text>
    </comment>
    <comment ref="B297" authorId="7" shapeId="0" xr:uid="{00000000-0006-0000-0100-000045000000}">
      <text>
        <r>
          <rPr>
            <b/>
            <sz val="9"/>
            <color indexed="81"/>
            <rFont val="Tahoma"/>
            <family val="2"/>
          </rPr>
          <t>OTC Revenues:</t>
        </r>
        <r>
          <rPr>
            <sz val="9"/>
            <color indexed="81"/>
            <rFont val="Tahoma"/>
            <family val="2"/>
          </rPr>
          <t xml:space="preserve">
This figure is a subset of the total revenues generated by mobile money, it should include OTC transactions as defined in the sections above as well as recipients of off-net transfers</t>
        </r>
      </text>
    </comment>
    <comment ref="B298" authorId="8" shapeId="0" xr:uid="{00000000-0006-0000-0100-000046000000}">
      <text>
        <r>
          <rPr>
            <b/>
            <sz val="9"/>
            <color indexed="81"/>
            <rFont val="Tahoma"/>
            <family val="2"/>
          </rPr>
          <t xml:space="preserve">Commissions:
</t>
        </r>
        <r>
          <rPr>
            <sz val="9"/>
            <color indexed="81"/>
            <rFont val="Tahoma"/>
            <family val="2"/>
          </rPr>
          <t>Value of total amount paid out as agent Commissions</t>
        </r>
        <r>
          <rPr>
            <b/>
            <sz val="9"/>
            <color indexed="81"/>
            <rFont val="Tahoma"/>
            <family val="2"/>
          </rPr>
          <t xml:space="preserve">
</t>
        </r>
      </text>
    </comment>
    <comment ref="B301" authorId="2" shapeId="0" xr:uid="{00000000-0006-0000-0100-000047000000}">
      <text>
        <r>
          <rPr>
            <sz val="9"/>
            <color indexed="81"/>
            <rFont val="Tahoma"/>
            <family val="2"/>
          </rPr>
          <t xml:space="preserve">The proportion of parent company revenues that are generated by the mobile money business </t>
        </r>
      </text>
    </comment>
    <comment ref="B304" authorId="3" shapeId="0" xr:uid="{00000000-0006-0000-0100-000048000000}">
      <text>
        <r>
          <rPr>
            <sz val="9"/>
            <color indexed="81"/>
            <rFont val="Tahoma"/>
            <family val="2"/>
          </rPr>
          <t xml:space="preserve">If using percent (%) - show % of revenue per product out of total revenue per month.
</t>
        </r>
      </text>
    </comment>
  </commentList>
</comments>
</file>

<file path=xl/sharedStrings.xml><?xml version="1.0" encoding="utf-8"?>
<sst xmlns="http://schemas.openxmlformats.org/spreadsheetml/2006/main" count="711" uniqueCount="574">
  <si>
    <t>Scope</t>
  </si>
  <si>
    <t>The 2022 Global Adoption Survey of Mobile Money captures quantitative information about the performance of mobile financial services across the globe. 
This data is used to develop our annual global State of the Industry Report on Mobile Money. All respondents will receive a confidential Benchmark Report, which assesses the performance of their service, across more than 30 industry indicators, against regional and global averages.</t>
  </si>
  <si>
    <t>View the 2022 State of the Industry Report on Mobile Money</t>
  </si>
  <si>
    <t>View a sample Benchmark Report</t>
  </si>
  <si>
    <t>GSMA's Defintion of Mobile Money</t>
  </si>
  <si>
    <r>
      <t xml:space="preserve">• A mobile money service should allow sending and receiving payments using a mobile phone interface.
• The service must be available to the unbanked, for example, people who do not have access to a formal account at a financial institution.
• The service must offer a network of physical transactional points which can include agents, outside of bank branches and ATMs, that make the service widely accessible to everyone. The agent network must be significanty larger than the service’s formal ‘brick and mortar’ outlets.
• Mobile banking or payment services (such as Apple Pay and Google Pay) that offer the mobile phone as just another channel to access a traditional banking product(s) </t>
    </r>
    <r>
      <rPr>
        <b/>
        <sz val="10"/>
        <rFont val="Arial"/>
        <family val="2"/>
      </rPr>
      <t>are not included in the GSMA definition</t>
    </r>
    <r>
      <rPr>
        <sz val="10"/>
        <rFont val="Arial"/>
        <family val="2"/>
      </rPr>
      <t>.</t>
    </r>
  </si>
  <si>
    <t>Usage &amp;
Data confidentiality</t>
  </si>
  <si>
    <t xml:space="preserve">The GSMA is committed to protecting your confidential and proprietary information and shall not publish or expose any commercially sensitive information contained in your survey responses. All metrics will be published on an aggregate basis. Your current and past (if any) Adoption Survey responses will be used, in combination with data from public sources, GSMA estimates and projections and other survey responses, to analyse the development of mobile financial services. </t>
  </si>
  <si>
    <t>Key definitions</t>
  </si>
  <si>
    <t>Metric</t>
  </si>
  <si>
    <t xml:space="preserve">Definition </t>
  </si>
  <si>
    <t>Registered customer account</t>
  </si>
  <si>
    <r>
      <t>The cumulative number of customer accounts that have been opened as at the end of the months indicated.
Customers who have not been registered but perform transactions over the counter</t>
    </r>
    <r>
      <rPr>
        <b/>
        <sz val="10"/>
        <rFont val="Arial"/>
        <family val="2"/>
      </rPr>
      <t xml:space="preserve"> SHOULD NOT</t>
    </r>
    <r>
      <rPr>
        <sz val="10"/>
        <rFont val="Arial"/>
        <family val="2"/>
      </rPr>
      <t xml:space="preserve"> be counted.</t>
    </r>
  </si>
  <si>
    <t>Active customer account</t>
  </si>
  <si>
    <r>
      <t xml:space="preserve">The number of customer accounts that have been used to perform at least one P2P payment, bill payment, bulk payment, cash in to account, cash out from account, merchant payment, international remittance or airtime top up from account for at least one of the time periods indicated.
</t>
    </r>
    <r>
      <rPr>
        <b/>
        <i/>
        <sz val="10"/>
        <rFont val="Arial"/>
        <family val="2"/>
      </rPr>
      <t>Balance inquiries, PIN resets, and other transactions that do not involve the movement of value SHOULD NOT qualify a customer account as active.</t>
    </r>
  </si>
  <si>
    <t xml:space="preserve">Unregistered customer </t>
  </si>
  <si>
    <t>Customers who use your service Over-The-Counter (OTC) as well are recipients of off-net transfers.</t>
  </si>
  <si>
    <t>Over the Counter (OTC)</t>
  </si>
  <si>
    <t>Over-the-counter customers transact using agents for bill payments, P2P transfers, bulk payments and international remittances.</t>
  </si>
  <si>
    <t>Registered agent outlet</t>
  </si>
  <si>
    <t>The cumulative number of transactional outlets that have been registered as at the end of the months indicated.
In the case of mobile money, an agent outlet is a location where one or several provider-issued tills are used to conduct transactions for clients. The most important of these are cash-in and cash-out (i.e. loading value into the mobile money system, and then converting it back out again); in many instances, agents register new customers too.</t>
  </si>
  <si>
    <t>Active agent outlet</t>
  </si>
  <si>
    <t xml:space="preserve">For the purpose of this survey, active agent outlets are defined as outlets that have facilitated at least one transaction within the past 30 days.  </t>
  </si>
  <si>
    <t>Domestic on-net P2P transfers</t>
  </si>
  <si>
    <t>Domestic transfers that were made between two customer accounts.</t>
  </si>
  <si>
    <t>Outbound off-net/cross-net transfers</t>
  </si>
  <si>
    <t>Domestic transfers to unregistered users with vouchers or into the mobile wallet of a different mobile money provider where wallet-to-wallet interconnection is available.</t>
  </si>
  <si>
    <t>International remittances</t>
  </si>
  <si>
    <t>International transfers that were made between customer accounts, regardless of whether they originated from an account or were made over the counter.</t>
  </si>
  <si>
    <t>Bills payments</t>
  </si>
  <si>
    <t>Payments of bills using mobile money, regardless of whether they originated from an account or were made over the counter.</t>
  </si>
  <si>
    <t>Merchant payments</t>
  </si>
  <si>
    <t>Movements of value from a customer to a merchant to pay for goods or services at the point of sale using an account.</t>
  </si>
  <si>
    <t>Airtime top-ups</t>
  </si>
  <si>
    <r>
      <t xml:space="preserve">Airtime top-ups funded from customer accounts. Airtime top-ups include top-ups for voice, data and SMS, as well as for bundles of any combination of these.
</t>
    </r>
    <r>
      <rPr>
        <b/>
        <i/>
        <sz val="10"/>
        <rFont val="Arial"/>
        <family val="2"/>
      </rPr>
      <t>Purchases of airtime that are funded by OTC payments SHOULD NOT be included.</t>
    </r>
  </si>
  <si>
    <t>Bulk payments</t>
  </si>
  <si>
    <t>Bulk payments such as salary payments, government or NGO transfers, regardless of whether they terminated in an account or over the counter.</t>
  </si>
  <si>
    <t>Cash-ins</t>
  </si>
  <si>
    <r>
      <t xml:space="preserve">Cash-ins to customer accounts.
</t>
    </r>
    <r>
      <rPr>
        <b/>
        <i/>
        <sz val="10"/>
        <rFont val="Arial"/>
        <family val="2"/>
      </rPr>
      <t>Over-the-counter P2P payments, bill payments, or airtime top ups SHOULD NOT be included.</t>
    </r>
  </si>
  <si>
    <t>Cash-outs</t>
  </si>
  <si>
    <r>
      <t xml:space="preserve">Cash-outs from customer accounts.
</t>
    </r>
    <r>
      <rPr>
        <b/>
        <i/>
        <sz val="10"/>
        <rFont val="Arial"/>
        <family val="2"/>
      </rPr>
      <t>Over-the-counter collection of bulk payments or P2P payments SHOULD NOT be included.</t>
    </r>
  </si>
  <si>
    <t xml:space="preserve">Reporting Cycle </t>
  </si>
  <si>
    <t>Reporting Cycle</t>
  </si>
  <si>
    <t>1. Registered/Active customer account
2. Registered/Active agent outlet</t>
  </si>
  <si>
    <t>Must be reported for the full quarter ending: September 2021, December 2021, March 2022 and June 2022.
 • Please provide figure as reported at the end of each month</t>
  </si>
  <si>
    <t>Number and value of:
1. P2P transfers
2. International remittances
3. Bills payments
4. Merchant payments
5. Airtime top-ups
6. Bulk payments
7. Cash-ins
8. Cash-outs</t>
  </si>
  <si>
    <r>
      <t xml:space="preserve">Must be reported for 4 months of the year: September 2021, December 2021, March 2022 and June 2022.
Please provide numbers for each of these months, </t>
    </r>
    <r>
      <rPr>
        <u/>
        <sz val="10"/>
        <rFont val="Arial"/>
        <family val="2"/>
      </rPr>
      <t>not for the full quarter.</t>
    </r>
    <r>
      <rPr>
        <sz val="10"/>
        <rFont val="Arial"/>
        <family val="2"/>
      </rPr>
      <t xml:space="preserve">
Please do NOT provide cumulative numbers, unless specified to do so.</t>
    </r>
  </si>
  <si>
    <t>9. Adjacent Products &amp; Partnerships</t>
  </si>
  <si>
    <t>Please provide figures for June 2022 unless specified otherwise</t>
  </si>
  <si>
    <t>General Information</t>
  </si>
  <si>
    <t>Remove?</t>
  </si>
  <si>
    <r>
      <t xml:space="preserve">Note: Definitions are available in the comment boxes. </t>
    </r>
    <r>
      <rPr>
        <b/>
        <i/>
        <sz val="10"/>
        <rFont val="Arial"/>
        <family val="2"/>
      </rPr>
      <t>Yellow cells</t>
    </r>
    <r>
      <rPr>
        <i/>
        <sz val="10"/>
        <rFont val="Arial"/>
        <family val="2"/>
      </rPr>
      <t xml:space="preserve"> are critical data points for our market sizing.</t>
    </r>
  </si>
  <si>
    <t>Name of your organisation</t>
  </si>
  <si>
    <t>Name of your mobile money service</t>
  </si>
  <si>
    <t>Country</t>
  </si>
  <si>
    <t>Date of launch (mm/yyyy)</t>
  </si>
  <si>
    <t>mm / yyyy</t>
  </si>
  <si>
    <t>Do you have an open mobile money API which is exposed to third parties?</t>
  </si>
  <si>
    <t>Are your APIs compliant with the GSMA Mobile Money API specification?</t>
  </si>
  <si>
    <t>P2P transfers</t>
  </si>
  <si>
    <t>International transfers</t>
  </si>
  <si>
    <t>Disbursements</t>
  </si>
  <si>
    <t>Agent services</t>
  </si>
  <si>
    <t>Bill payments</t>
  </si>
  <si>
    <t>Account linking</t>
  </si>
  <si>
    <t>Recurring payments</t>
  </si>
  <si>
    <t>Other(s)</t>
  </si>
  <si>
    <t>What API products do you offer? (Y/N) (multiple selections allowed)</t>
  </si>
  <si>
    <t>Please specify</t>
  </si>
  <si>
    <t xml:space="preserve">How many organisations consume your APIs? </t>
  </si>
  <si>
    <t>SIM tool-kit (STK)</t>
  </si>
  <si>
    <t>USSD</t>
  </si>
  <si>
    <t>IVR</t>
  </si>
  <si>
    <t>Smartphone App</t>
  </si>
  <si>
    <t>Web Interface</t>
  </si>
  <si>
    <t xml:space="preserve">Companion Cards </t>
  </si>
  <si>
    <t>What channels can your customers use to access your service? (Y/N) (multiple selections allowed)</t>
  </si>
  <si>
    <t xml:space="preserve">Percentage of total number of transactions accessed via each channel in June 2022 </t>
  </si>
  <si>
    <t>%</t>
  </si>
  <si>
    <t>Currency values reported in (please select from list)</t>
  </si>
  <si>
    <t xml:space="preserve">NOTE: The GSMA is committed to protecting your confidential and proprietary information and shall not publish or expose any commercially sensitive information contained in your survey responses. 
The metrics that are published will only be published on an aggregate basis.   </t>
  </si>
  <si>
    <t>Regulatory Information</t>
  </si>
  <si>
    <t>Licensing</t>
  </si>
  <si>
    <t>Consumer protection</t>
  </si>
  <si>
    <t>KYC</t>
  </si>
  <si>
    <t>Transaction limits</t>
  </si>
  <si>
    <t>Agent network</t>
  </si>
  <si>
    <t>Investment environment</t>
  </si>
  <si>
    <t>Data Sovereignty</t>
  </si>
  <si>
    <t>In your opinion, which regulatatory and licensing requirements for mobile money in your country are clear? (Clear/Not clear) (multiple selections allowed)</t>
  </si>
  <si>
    <t>In your view, have the following areas of the regulatory environment become more or less enabling for mobile money in your country? (multiple selections allowed)</t>
  </si>
  <si>
    <t>Does your country have e-KYC infrastructure? If yes, do regulations permit the use of e-KYC?</t>
  </si>
  <si>
    <t>Transfer amount</t>
  </si>
  <si>
    <t>Transfer services fees</t>
  </si>
  <si>
    <t>No tax</t>
  </si>
  <si>
    <t>Is there tax on your mobile money service? If yes, what is the tax applied on? (Y/N) (multiple selections allowed)</t>
  </si>
  <si>
    <t>#1 (most impact)</t>
  </si>
  <si>
    <t>#2</t>
  </si>
  <si>
    <t>#3</t>
  </si>
  <si>
    <t>#4</t>
  </si>
  <si>
    <t>#5 (least impact)</t>
  </si>
  <si>
    <t>What are the top mobile money related frauds with the most significant consumer-level financial impact in your country? [select from the lists] (rank from top to bottom): </t>
  </si>
  <si>
    <t>If 'Other(s)', please specify</t>
  </si>
  <si>
    <t>What is the financial impact on you, as an operator, of consumer-level fraud as a percentage of revenue?</t>
  </si>
  <si>
    <t xml:space="preserve">How do you create awareness of fraud mitigation with your customers? </t>
  </si>
  <si>
    <t>Accounts</t>
  </si>
  <si>
    <r>
      <t xml:space="preserve">Number of mobile money </t>
    </r>
    <r>
      <rPr>
        <b/>
        <sz val="10"/>
        <color indexed="8"/>
        <rFont val="Arial"/>
        <family val="2"/>
      </rPr>
      <t>registered</t>
    </r>
    <r>
      <rPr>
        <sz val="10"/>
        <color indexed="8"/>
        <rFont val="Arial"/>
        <family val="2"/>
      </rPr>
      <t xml:space="preserve"> customer accounts</t>
    </r>
  </si>
  <si>
    <t>NDA Disclaimer</t>
  </si>
  <si>
    <r>
      <t xml:space="preserve">Number of mobile money </t>
    </r>
    <r>
      <rPr>
        <b/>
        <sz val="10"/>
        <color indexed="8"/>
        <rFont val="Arial"/>
        <family val="2"/>
      </rPr>
      <t>active</t>
    </r>
    <r>
      <rPr>
        <sz val="10"/>
        <color indexed="8"/>
        <rFont val="Arial"/>
        <family val="2"/>
      </rPr>
      <t xml:space="preserve"> customer accounts - </t>
    </r>
    <r>
      <rPr>
        <b/>
        <sz val="10"/>
        <color indexed="8"/>
        <rFont val="Arial"/>
        <family val="2"/>
      </rPr>
      <t>90 days</t>
    </r>
  </si>
  <si>
    <r>
      <t xml:space="preserve">Number of mobile money </t>
    </r>
    <r>
      <rPr>
        <b/>
        <sz val="10"/>
        <color indexed="8"/>
        <rFont val="Arial"/>
        <family val="2"/>
      </rPr>
      <t>active</t>
    </r>
    <r>
      <rPr>
        <sz val="10"/>
        <color indexed="8"/>
        <rFont val="Arial"/>
        <family val="2"/>
      </rPr>
      <t xml:space="preserve"> customer accounts - </t>
    </r>
    <r>
      <rPr>
        <b/>
        <sz val="10"/>
        <color indexed="8"/>
        <rFont val="Arial"/>
        <family val="2"/>
      </rPr>
      <t>30 days</t>
    </r>
  </si>
  <si>
    <r>
      <t xml:space="preserve">Number of </t>
    </r>
    <r>
      <rPr>
        <b/>
        <sz val="10"/>
        <color indexed="8"/>
        <rFont val="Arial"/>
        <family val="2"/>
      </rPr>
      <t>unregistered</t>
    </r>
    <r>
      <rPr>
        <sz val="10"/>
        <color indexed="8"/>
        <rFont val="Arial"/>
        <family val="2"/>
      </rPr>
      <t xml:space="preserve"> </t>
    </r>
    <r>
      <rPr>
        <b/>
        <sz val="10"/>
        <color indexed="8"/>
        <rFont val="Arial"/>
        <family val="2"/>
      </rPr>
      <t xml:space="preserve">customers who have been transacting over the counter (OTC) </t>
    </r>
    <r>
      <rPr>
        <sz val="10"/>
        <color indexed="8"/>
        <rFont val="Arial"/>
        <family val="2"/>
      </rPr>
      <t>during the month</t>
    </r>
  </si>
  <si>
    <t>Do you monitor the gender composition of you mobile money account customer base? (Y/N)</t>
  </si>
  <si>
    <r>
      <t xml:space="preserve">What percentage of your </t>
    </r>
    <r>
      <rPr>
        <b/>
        <sz val="10"/>
        <color theme="1"/>
        <rFont val="Arial"/>
        <family val="2"/>
      </rPr>
      <t xml:space="preserve">registered </t>
    </r>
    <r>
      <rPr>
        <sz val="10"/>
        <color theme="1"/>
        <rFont val="Arial"/>
        <family val="2"/>
      </rPr>
      <t xml:space="preserve">customer base is </t>
    </r>
    <r>
      <rPr>
        <b/>
        <sz val="10"/>
        <color theme="1"/>
        <rFont val="Arial"/>
        <family val="2"/>
      </rPr>
      <t>female</t>
    </r>
    <r>
      <rPr>
        <sz val="10"/>
        <color theme="1"/>
        <rFont val="Arial"/>
        <family val="2"/>
      </rPr>
      <t>? (June 2022)</t>
    </r>
  </si>
  <si>
    <r>
      <t xml:space="preserve">What percentage of your </t>
    </r>
    <r>
      <rPr>
        <b/>
        <sz val="10"/>
        <color theme="1"/>
        <rFont val="Arial"/>
        <family val="2"/>
      </rPr>
      <t>active</t>
    </r>
    <r>
      <rPr>
        <sz val="10"/>
        <color theme="1"/>
        <rFont val="Arial"/>
        <family val="2"/>
      </rPr>
      <t xml:space="preserve"> </t>
    </r>
    <r>
      <rPr>
        <b/>
        <sz val="10"/>
        <color theme="1"/>
        <rFont val="Arial"/>
        <family val="2"/>
      </rPr>
      <t>(30-day)</t>
    </r>
    <r>
      <rPr>
        <sz val="10"/>
        <color theme="1"/>
        <rFont val="Arial"/>
        <family val="2"/>
      </rPr>
      <t xml:space="preserve"> customer base is </t>
    </r>
    <r>
      <rPr>
        <b/>
        <sz val="10"/>
        <color theme="1"/>
        <rFont val="Arial"/>
        <family val="2"/>
      </rPr>
      <t>female</t>
    </r>
    <r>
      <rPr>
        <sz val="10"/>
        <color theme="1"/>
        <rFont val="Arial"/>
        <family val="2"/>
      </rPr>
      <t>? (June 2022)</t>
    </r>
  </si>
  <si>
    <t>What percentage of new accounts (net additions) were registered via eKYC?</t>
  </si>
  <si>
    <t xml:space="preserve">Face Recognition </t>
  </si>
  <si>
    <t xml:space="preserve">Voice Recognition </t>
  </si>
  <si>
    <t>Fingerprint</t>
  </si>
  <si>
    <t>Do you provide biometrics solutions for user identification / verification / authorisation in any of your use cases? (Y/N)</t>
  </si>
  <si>
    <t>Agent Networks</t>
  </si>
  <si>
    <r>
      <t xml:space="preserve">Number of </t>
    </r>
    <r>
      <rPr>
        <b/>
        <sz val="10"/>
        <color theme="1"/>
        <rFont val="Arial"/>
        <family val="2"/>
      </rPr>
      <t>registered</t>
    </r>
    <r>
      <rPr>
        <sz val="10"/>
        <color theme="1"/>
        <rFont val="Arial"/>
        <family val="2"/>
      </rPr>
      <t xml:space="preserve"> agent outlets (not including bank branches)</t>
    </r>
  </si>
  <si>
    <r>
      <t xml:space="preserve">Number of </t>
    </r>
    <r>
      <rPr>
        <b/>
        <sz val="10"/>
        <color theme="1"/>
        <rFont val="Arial"/>
        <family val="2"/>
      </rPr>
      <t>active</t>
    </r>
    <r>
      <rPr>
        <sz val="10"/>
        <color theme="1"/>
        <rFont val="Arial"/>
        <family val="2"/>
      </rPr>
      <t xml:space="preserve"> agent outlets (not including bank branches)</t>
    </r>
  </si>
  <si>
    <t>Do you monitor the gender composition of your agents? (Y/N)</t>
  </si>
  <si>
    <r>
      <t xml:space="preserve">If yes, what percentage of your agents are </t>
    </r>
    <r>
      <rPr>
        <b/>
        <sz val="10"/>
        <color theme="1"/>
        <rFont val="Arial"/>
        <family val="2"/>
      </rPr>
      <t>female</t>
    </r>
    <r>
      <rPr>
        <sz val="10"/>
        <color theme="1"/>
        <rFont val="Arial"/>
        <family val="2"/>
      </rPr>
      <t>?</t>
    </r>
  </si>
  <si>
    <t>What percentage of your agents are also merchants?</t>
  </si>
  <si>
    <t>Do you provide (or facilitate) a line of credit to your agents? (Y/N)</t>
  </si>
  <si>
    <t>Products</t>
  </si>
  <si>
    <r>
      <t xml:space="preserve">Note: Definitions are available in the comment boxes. </t>
    </r>
    <r>
      <rPr>
        <b/>
        <i/>
        <sz val="10"/>
        <rFont val="Arial"/>
        <family val="2"/>
      </rPr>
      <t>Yellow cells</t>
    </r>
    <r>
      <rPr>
        <i/>
        <sz val="10"/>
        <rFont val="Arial"/>
        <family val="2"/>
      </rPr>
      <t xml:space="preserve"> are critical data points for our market sizing. Also, please note that unless specified otherwise, all data should refer to the </t>
    </r>
    <r>
      <rPr>
        <b/>
        <i/>
        <u/>
        <sz val="10"/>
        <rFont val="Arial"/>
        <family val="2"/>
      </rPr>
      <t>month</t>
    </r>
    <r>
      <rPr>
        <i/>
        <sz val="10"/>
        <rFont val="Arial"/>
        <family val="2"/>
      </rPr>
      <t xml:space="preserve"> not for the quarter.</t>
    </r>
  </si>
  <si>
    <t>Yes / No / Planning</t>
  </si>
  <si>
    <t>Recurring payment offered?</t>
  </si>
  <si>
    <t>Domestic P2P transfers</t>
  </si>
  <si>
    <t>Cash-in service</t>
  </si>
  <si>
    <t>Cash-out service</t>
  </si>
  <si>
    <t>Do you offer a savings, pension or investment enabled mobile money product?</t>
  </si>
  <si>
    <t>Do you offer mobile money enabled credit?</t>
  </si>
  <si>
    <t>Do you offer mobile money enabled insurance?</t>
  </si>
  <si>
    <t>Do you partner with humanitarian organisations to deliver humanitarian cash transfers to people affected by crises?</t>
  </si>
  <si>
    <r>
      <t>Domestic P2P transfers</t>
    </r>
    <r>
      <rPr>
        <b/>
        <strike/>
        <sz val="13"/>
        <color indexed="8"/>
        <rFont val="Arial"/>
        <family val="2"/>
      </rPr>
      <t xml:space="preserve"> </t>
    </r>
  </si>
  <si>
    <r>
      <t xml:space="preserve">Total number of </t>
    </r>
    <r>
      <rPr>
        <b/>
        <sz val="10"/>
        <color indexed="8"/>
        <rFont val="Arial"/>
        <family val="2"/>
      </rPr>
      <t>on-net</t>
    </r>
    <r>
      <rPr>
        <sz val="10"/>
        <color indexed="8"/>
        <rFont val="Arial"/>
        <family val="2"/>
      </rPr>
      <t xml:space="preserve"> account to account P2P transfers including OTC transactions</t>
    </r>
  </si>
  <si>
    <r>
      <t xml:space="preserve">Total value of </t>
    </r>
    <r>
      <rPr>
        <b/>
        <sz val="10"/>
        <color indexed="8"/>
        <rFont val="Arial"/>
        <family val="2"/>
      </rPr>
      <t>on-net</t>
    </r>
    <r>
      <rPr>
        <sz val="10"/>
        <color indexed="8"/>
        <rFont val="Arial"/>
        <family val="2"/>
      </rPr>
      <t xml:space="preserve"> account to account P2P transfers including OTC transactions</t>
    </r>
  </si>
  <si>
    <r>
      <t xml:space="preserve">Number of </t>
    </r>
    <r>
      <rPr>
        <b/>
        <sz val="10"/>
        <color indexed="8"/>
        <rFont val="Arial"/>
        <family val="2"/>
      </rPr>
      <t>on-net</t>
    </r>
    <r>
      <rPr>
        <sz val="10"/>
        <color indexed="8"/>
        <rFont val="Arial"/>
        <family val="2"/>
      </rPr>
      <t xml:space="preserve"> account to account P2P transfers</t>
    </r>
    <r>
      <rPr>
        <b/>
        <sz val="10"/>
        <color indexed="8"/>
        <rFont val="Arial"/>
        <family val="2"/>
      </rPr>
      <t xml:space="preserve"> that were conducted OTC only</t>
    </r>
  </si>
  <si>
    <r>
      <t xml:space="preserve">Value of </t>
    </r>
    <r>
      <rPr>
        <b/>
        <sz val="10"/>
        <color indexed="8"/>
        <rFont val="Arial"/>
        <family val="2"/>
      </rPr>
      <t>on-net</t>
    </r>
    <r>
      <rPr>
        <sz val="10"/>
        <color indexed="8"/>
        <rFont val="Arial"/>
        <family val="2"/>
      </rPr>
      <t xml:space="preserve"> account to account P2P transfers </t>
    </r>
    <r>
      <rPr>
        <b/>
        <sz val="10"/>
        <color indexed="8"/>
        <rFont val="Arial"/>
        <family val="2"/>
      </rPr>
      <t>that were conducted OTC only</t>
    </r>
  </si>
  <si>
    <r>
      <t xml:space="preserve">Total number of </t>
    </r>
    <r>
      <rPr>
        <b/>
        <sz val="10"/>
        <color indexed="8"/>
        <rFont val="Arial"/>
        <family val="2"/>
      </rPr>
      <t>off-net/cross-net</t>
    </r>
    <r>
      <rPr>
        <sz val="10"/>
        <color indexed="8"/>
        <rFont val="Arial"/>
        <family val="2"/>
      </rPr>
      <t xml:space="preserve"> P2P sent to another operator (including transfers to interconnected services and vouchers)</t>
    </r>
  </si>
  <si>
    <r>
      <t xml:space="preserve">Total value of </t>
    </r>
    <r>
      <rPr>
        <b/>
        <sz val="10"/>
        <color indexed="8"/>
        <rFont val="Arial"/>
        <family val="2"/>
      </rPr>
      <t xml:space="preserve">off-net/cross-net </t>
    </r>
    <r>
      <rPr>
        <sz val="10"/>
        <color indexed="8"/>
        <rFont val="Arial"/>
        <family val="2"/>
      </rPr>
      <t>P2P sent to another operator (including transfers to interconnected services and vouchers)</t>
    </r>
  </si>
  <si>
    <r>
      <t xml:space="preserve">Number of </t>
    </r>
    <r>
      <rPr>
        <b/>
        <sz val="10"/>
        <color theme="1"/>
        <rFont val="Arial"/>
        <family val="2"/>
      </rPr>
      <t xml:space="preserve">voucher-only </t>
    </r>
    <r>
      <rPr>
        <b/>
        <sz val="10"/>
        <color indexed="8"/>
        <rFont val="Arial"/>
        <family val="2"/>
      </rPr>
      <t>off-net/cross-net</t>
    </r>
    <r>
      <rPr>
        <sz val="10"/>
        <color indexed="8"/>
        <rFont val="Arial"/>
        <family val="2"/>
      </rPr>
      <t xml:space="preserve"> P2P transfers to another operator </t>
    </r>
  </si>
  <si>
    <r>
      <t xml:space="preserve">Value of </t>
    </r>
    <r>
      <rPr>
        <b/>
        <sz val="10"/>
        <color theme="1"/>
        <rFont val="Arial"/>
        <family val="2"/>
      </rPr>
      <t>voucher-only</t>
    </r>
    <r>
      <rPr>
        <b/>
        <sz val="10"/>
        <color indexed="8"/>
        <rFont val="Arial"/>
        <family val="2"/>
      </rPr>
      <t xml:space="preserve"> off-net/cross-net </t>
    </r>
    <r>
      <rPr>
        <sz val="10"/>
        <color indexed="8"/>
        <rFont val="Arial"/>
        <family val="2"/>
      </rPr>
      <t xml:space="preserve">P2P transfers to another operator </t>
    </r>
  </si>
  <si>
    <t>Number of transfers from a bank account to a mobile account</t>
  </si>
  <si>
    <t>Value of transfers from a bank account to a mobile account</t>
  </si>
  <si>
    <t>Number of transfers from a mobile account to a bank account</t>
  </si>
  <si>
    <t>Value of transfers from a mobile account to a bank account</t>
  </si>
  <si>
    <t>Number of banks connected to a mobile money platform (allowing transfers between bank accounts and mobile accounts) in June 2022</t>
  </si>
  <si>
    <t xml:space="preserve">International remittances </t>
  </si>
  <si>
    <r>
      <t xml:space="preserve">Number of international remittances </t>
    </r>
    <r>
      <rPr>
        <b/>
        <sz val="10"/>
        <color indexed="8"/>
        <rFont val="Arial"/>
        <family val="2"/>
      </rPr>
      <t>received into a customer account</t>
    </r>
  </si>
  <si>
    <r>
      <t xml:space="preserve">Value of International remittances </t>
    </r>
    <r>
      <rPr>
        <b/>
        <sz val="10"/>
        <color indexed="8"/>
        <rFont val="Arial"/>
        <family val="2"/>
      </rPr>
      <t>received into a customer account</t>
    </r>
  </si>
  <si>
    <r>
      <t xml:space="preserve">Number of International remittances </t>
    </r>
    <r>
      <rPr>
        <b/>
        <sz val="10"/>
        <color indexed="8"/>
        <rFont val="Arial"/>
        <family val="2"/>
      </rPr>
      <t>initiated from a customer account</t>
    </r>
  </si>
  <si>
    <r>
      <t xml:space="preserve">Value of International remittances </t>
    </r>
    <r>
      <rPr>
        <b/>
        <sz val="10"/>
        <color indexed="8"/>
        <rFont val="Arial"/>
        <family val="2"/>
      </rPr>
      <t>initiated from a customer account</t>
    </r>
  </si>
  <si>
    <r>
      <t xml:space="preserve">Number of </t>
    </r>
    <r>
      <rPr>
        <b/>
        <sz val="10"/>
        <color theme="1"/>
        <rFont val="Arial"/>
        <family val="2"/>
      </rPr>
      <t xml:space="preserve">unique </t>
    </r>
    <r>
      <rPr>
        <sz val="10"/>
        <color theme="1"/>
        <rFont val="Arial"/>
        <family val="2"/>
      </rPr>
      <t xml:space="preserve">customer accounts </t>
    </r>
    <r>
      <rPr>
        <b/>
        <sz val="10"/>
        <color theme="1"/>
        <rFont val="Arial"/>
        <family val="2"/>
      </rPr>
      <t>receiving</t>
    </r>
    <r>
      <rPr>
        <sz val="10"/>
        <color theme="1"/>
        <rFont val="Arial"/>
        <family val="2"/>
      </rPr>
      <t xml:space="preserve"> international remittances (30 Day)</t>
    </r>
  </si>
  <si>
    <r>
      <t xml:space="preserve">Number of </t>
    </r>
    <r>
      <rPr>
        <b/>
        <sz val="10"/>
        <color theme="1"/>
        <rFont val="Arial"/>
        <family val="2"/>
      </rPr>
      <t xml:space="preserve">unique </t>
    </r>
    <r>
      <rPr>
        <sz val="10"/>
        <color theme="1"/>
        <rFont val="Arial"/>
        <family val="2"/>
      </rPr>
      <t xml:space="preserve">customer accounts </t>
    </r>
    <r>
      <rPr>
        <b/>
        <sz val="10"/>
        <color theme="1"/>
        <rFont val="Arial"/>
        <family val="2"/>
      </rPr>
      <t>receiving</t>
    </r>
    <r>
      <rPr>
        <sz val="10"/>
        <color theme="1"/>
        <rFont val="Arial"/>
        <family val="2"/>
      </rPr>
      <t xml:space="preserve"> international remittances (90 Day)</t>
    </r>
  </si>
  <si>
    <r>
      <t xml:space="preserve">Number of </t>
    </r>
    <r>
      <rPr>
        <b/>
        <sz val="10"/>
        <color theme="1"/>
        <rFont val="Arial"/>
        <family val="2"/>
      </rPr>
      <t xml:space="preserve">unique </t>
    </r>
    <r>
      <rPr>
        <sz val="10"/>
        <color theme="1"/>
        <rFont val="Arial"/>
        <family val="2"/>
      </rPr>
      <t>customer accounts</t>
    </r>
    <r>
      <rPr>
        <b/>
        <sz val="10"/>
        <color theme="1"/>
        <rFont val="Arial"/>
        <family val="2"/>
      </rPr>
      <t xml:space="preserve"> sending</t>
    </r>
    <r>
      <rPr>
        <sz val="10"/>
        <color theme="1"/>
        <rFont val="Arial"/>
        <family val="2"/>
      </rPr>
      <t xml:space="preserve"> international remittances (30 Day)</t>
    </r>
  </si>
  <si>
    <r>
      <t xml:space="preserve">Number of </t>
    </r>
    <r>
      <rPr>
        <b/>
        <sz val="10"/>
        <color theme="1"/>
        <rFont val="Arial"/>
        <family val="2"/>
      </rPr>
      <t xml:space="preserve">unique </t>
    </r>
    <r>
      <rPr>
        <sz val="10"/>
        <color theme="1"/>
        <rFont val="Arial"/>
        <family val="2"/>
      </rPr>
      <t>customer accounts</t>
    </r>
    <r>
      <rPr>
        <b/>
        <sz val="10"/>
        <color theme="1"/>
        <rFont val="Arial"/>
        <family val="2"/>
      </rPr>
      <t xml:space="preserve"> sending</t>
    </r>
    <r>
      <rPr>
        <sz val="10"/>
        <color theme="1"/>
        <rFont val="Arial"/>
        <family val="2"/>
      </rPr>
      <t xml:space="preserve"> international remittances (90 Day)</t>
    </r>
  </si>
  <si>
    <t>Number of Bill payments including OTC transactions</t>
  </si>
  <si>
    <t>Value of Bill payments including OTC transactions</t>
  </si>
  <si>
    <r>
      <t xml:space="preserve">Number of Bill payments </t>
    </r>
    <r>
      <rPr>
        <b/>
        <sz val="10"/>
        <rFont val="Arial"/>
        <family val="2"/>
      </rPr>
      <t>that were conducted OTC only</t>
    </r>
  </si>
  <si>
    <r>
      <t xml:space="preserve">Value of Bill payments </t>
    </r>
    <r>
      <rPr>
        <b/>
        <sz val="10"/>
        <rFont val="Arial"/>
        <family val="2"/>
      </rPr>
      <t>that were conducted OTC only</t>
    </r>
  </si>
  <si>
    <r>
      <t xml:space="preserve">Number of </t>
    </r>
    <r>
      <rPr>
        <b/>
        <sz val="10"/>
        <rFont val="Arial"/>
        <family val="2"/>
      </rPr>
      <t>unique customer accounts</t>
    </r>
    <r>
      <rPr>
        <sz val="10"/>
        <rFont val="Arial"/>
        <family val="2"/>
      </rPr>
      <t xml:space="preserve"> that perform bill payments (30 Day)</t>
    </r>
  </si>
  <si>
    <r>
      <t xml:space="preserve">Number of </t>
    </r>
    <r>
      <rPr>
        <b/>
        <sz val="10"/>
        <rFont val="Arial"/>
        <family val="2"/>
      </rPr>
      <t>unique customer accounts</t>
    </r>
    <r>
      <rPr>
        <sz val="10"/>
        <rFont val="Arial"/>
        <family val="2"/>
      </rPr>
      <t xml:space="preserve"> that perform bill payments (90 Day)</t>
    </r>
  </si>
  <si>
    <r>
      <t>Number of</t>
    </r>
    <r>
      <rPr>
        <b/>
        <sz val="10"/>
        <rFont val="Arial"/>
        <family val="2"/>
      </rPr>
      <t xml:space="preserve"> companies or other organisations </t>
    </r>
    <r>
      <rPr>
        <sz val="10"/>
        <rFont val="Arial"/>
        <family val="2"/>
      </rPr>
      <t>with a bill payment account (collection wallet) at your service (excl. merchants) in June 2022</t>
    </r>
  </si>
  <si>
    <r>
      <t xml:space="preserve">Number of </t>
    </r>
    <r>
      <rPr>
        <b/>
        <sz val="10"/>
        <rFont val="Arial"/>
        <family val="2"/>
      </rPr>
      <t>utility companies</t>
    </r>
    <r>
      <rPr>
        <sz val="10"/>
        <rFont val="Arial"/>
        <family val="2"/>
      </rPr>
      <t xml:space="preserve"> with a bill payment account (collection wallet) in June 2022</t>
    </r>
  </si>
  <si>
    <t>Value of bill payments from utility service providers (state-owned, or private providers of energy, water and sanitation services) [excl. TV/ISPs]</t>
  </si>
  <si>
    <r>
      <t xml:space="preserve">Number of </t>
    </r>
    <r>
      <rPr>
        <b/>
        <sz val="10"/>
        <rFont val="Arial"/>
        <family val="2"/>
      </rPr>
      <t>government</t>
    </r>
    <r>
      <rPr>
        <sz val="10"/>
        <rFont val="Arial"/>
        <family val="2"/>
      </rPr>
      <t xml:space="preserve"> </t>
    </r>
    <r>
      <rPr>
        <b/>
        <sz val="10"/>
        <rFont val="Arial"/>
        <family val="2"/>
      </rPr>
      <t>agencies</t>
    </r>
    <r>
      <rPr>
        <sz val="10"/>
        <rFont val="Arial"/>
        <family val="2"/>
      </rPr>
      <t xml:space="preserve"> (or state-owned companies) with a bill payment account (collection wallet) </t>
    </r>
    <r>
      <rPr>
        <b/>
        <sz val="10"/>
        <rFont val="Arial"/>
        <family val="2"/>
      </rPr>
      <t>[excluding utilities]</t>
    </r>
    <r>
      <rPr>
        <sz val="10"/>
        <rFont val="Arial"/>
        <family val="2"/>
      </rPr>
      <t xml:space="preserve"> in June 2022</t>
    </r>
  </si>
  <si>
    <r>
      <t xml:space="preserve">Total value of collections for </t>
    </r>
    <r>
      <rPr>
        <b/>
        <sz val="10"/>
        <rFont val="Arial"/>
        <family val="2"/>
      </rPr>
      <t>government services</t>
    </r>
    <r>
      <rPr>
        <sz val="10"/>
        <rFont val="Arial"/>
        <family val="2"/>
      </rPr>
      <t xml:space="preserve"> (tax, licensing, transport, etc.) in June 2022 [</t>
    </r>
    <r>
      <rPr>
        <b/>
        <sz val="10"/>
        <rFont val="Arial"/>
        <family val="2"/>
      </rPr>
      <t>excluding utilities]</t>
    </r>
  </si>
  <si>
    <t>Company no. 1</t>
  </si>
  <si>
    <t>Company no. 2</t>
  </si>
  <si>
    <t>Company no. 3</t>
  </si>
  <si>
    <t>Company no. 4</t>
  </si>
  <si>
    <t>Company no. 5</t>
  </si>
  <si>
    <t>Top 5 bill pay companies (by type), in terms of total transactions value</t>
  </si>
  <si>
    <t>Merchant payments (Online and Proximity)</t>
  </si>
  <si>
    <r>
      <t xml:space="preserve">Number of merchant payments </t>
    </r>
    <r>
      <rPr>
        <b/>
        <sz val="10"/>
        <color theme="1"/>
        <rFont val="Arial"/>
        <family val="2"/>
      </rPr>
      <t>(online and proximity payments)</t>
    </r>
  </si>
  <si>
    <r>
      <t>Value of m</t>
    </r>
    <r>
      <rPr>
        <sz val="10"/>
        <color indexed="8"/>
        <rFont val="Arial"/>
        <family val="2"/>
      </rPr>
      <t xml:space="preserve">erchant payments </t>
    </r>
    <r>
      <rPr>
        <b/>
        <sz val="10"/>
        <color indexed="8"/>
        <rFont val="Arial"/>
        <family val="2"/>
      </rPr>
      <t>(online and proximity payments)</t>
    </r>
  </si>
  <si>
    <r>
      <t xml:space="preserve">Number of </t>
    </r>
    <r>
      <rPr>
        <b/>
        <sz val="10"/>
        <color theme="1"/>
        <rFont val="Arial"/>
        <family val="2"/>
      </rPr>
      <t>online</t>
    </r>
    <r>
      <rPr>
        <sz val="10"/>
        <color theme="1"/>
        <rFont val="Arial"/>
        <family val="2"/>
      </rPr>
      <t xml:space="preserve"> merchant payments only</t>
    </r>
  </si>
  <si>
    <r>
      <t>Value of</t>
    </r>
    <r>
      <rPr>
        <b/>
        <sz val="10"/>
        <color theme="1"/>
        <rFont val="Arial"/>
        <family val="2"/>
      </rPr>
      <t xml:space="preserve"> online</t>
    </r>
    <r>
      <rPr>
        <sz val="10"/>
        <color theme="1"/>
        <rFont val="Arial"/>
        <family val="2"/>
      </rPr>
      <t xml:space="preserve"> merchant payments only</t>
    </r>
  </si>
  <si>
    <r>
      <t xml:space="preserve">Number of </t>
    </r>
    <r>
      <rPr>
        <b/>
        <sz val="10"/>
        <color theme="1"/>
        <rFont val="Arial"/>
        <family val="2"/>
      </rPr>
      <t>unique customer accounts</t>
    </r>
    <r>
      <rPr>
        <sz val="10"/>
        <color theme="1"/>
        <rFont val="Arial"/>
        <family val="2"/>
      </rPr>
      <t xml:space="preserve"> that perform merchant payments (30 Day)</t>
    </r>
  </si>
  <si>
    <r>
      <t xml:space="preserve">Number of </t>
    </r>
    <r>
      <rPr>
        <b/>
        <sz val="10"/>
        <color theme="1"/>
        <rFont val="Arial"/>
        <family val="2"/>
      </rPr>
      <t>unique customer accounts</t>
    </r>
    <r>
      <rPr>
        <sz val="10"/>
        <color theme="1"/>
        <rFont val="Arial"/>
        <family val="2"/>
      </rPr>
      <t xml:space="preserve"> that perform merchant payments (90 Day)</t>
    </r>
  </si>
  <si>
    <t>Number of registered merchant accounts</t>
  </si>
  <si>
    <t>Number of active merchant accounts</t>
  </si>
  <si>
    <t>Number of online merchant accounts</t>
  </si>
  <si>
    <t xml:space="preserve">How many Payment Service Providers are connected to your Mobile Money platform? </t>
  </si>
  <si>
    <t>Number of physical points accepting your merchant payments (eg. number of petrol stations, supermarket branches, etc.)</t>
  </si>
  <si>
    <t>Do you allow merchants to self-register via an online portal? (Y/N)</t>
  </si>
  <si>
    <t>What percentage of your total merchant base registered online?</t>
  </si>
  <si>
    <t>Does your regulator allow remote onboarding of merchants? (Y/N)</t>
  </si>
  <si>
    <t>QR Code</t>
  </si>
  <si>
    <t>NFC</t>
  </si>
  <si>
    <t>App</t>
  </si>
  <si>
    <t>Web</t>
  </si>
  <si>
    <t>STK</t>
  </si>
  <si>
    <t>Other(s):</t>
  </si>
  <si>
    <t>What acceptance mechanism does your merchant accept for POS/proximity payments? (Y/N)</t>
  </si>
  <si>
    <t xml:space="preserve">What percentage of total proximity payment transaction volumes are processed via each mechanism your merchant accepts? </t>
  </si>
  <si>
    <t>Inventory management</t>
  </si>
  <si>
    <t>Accounting tools</t>
  </si>
  <si>
    <t>Analytical tools</t>
  </si>
  <si>
    <t>Credit</t>
  </si>
  <si>
    <t>Do you offer merchants any of these additional value propositions? (Y/N)</t>
  </si>
  <si>
    <t>Bulk Disbursments</t>
  </si>
  <si>
    <t>Total number of Bulk disbursements including voucher transactions</t>
  </si>
  <si>
    <t>Total value of Bulk disbursements including voucher transactions</t>
  </si>
  <si>
    <r>
      <t xml:space="preserve">Number of Bulk disbursements </t>
    </r>
    <r>
      <rPr>
        <b/>
        <sz val="10"/>
        <color theme="1"/>
        <rFont val="Arial"/>
        <family val="2"/>
      </rPr>
      <t>(</t>
    </r>
    <r>
      <rPr>
        <b/>
        <sz val="10"/>
        <color indexed="8"/>
        <rFont val="Arial"/>
        <family val="2"/>
      </rPr>
      <t>voucher-only)</t>
    </r>
  </si>
  <si>
    <r>
      <t xml:space="preserve">Value of Bulk disbursements </t>
    </r>
    <r>
      <rPr>
        <b/>
        <sz val="10"/>
        <color theme="1"/>
        <rFont val="Arial"/>
        <family val="2"/>
      </rPr>
      <t>(</t>
    </r>
    <r>
      <rPr>
        <b/>
        <sz val="10"/>
        <color indexed="8"/>
        <rFont val="Arial"/>
        <family val="2"/>
      </rPr>
      <t>voucher-only)</t>
    </r>
  </si>
  <si>
    <r>
      <t xml:space="preserve">Number of </t>
    </r>
    <r>
      <rPr>
        <b/>
        <sz val="10"/>
        <color theme="1"/>
        <rFont val="Arial"/>
        <family val="2"/>
      </rPr>
      <t>unique customer accounts</t>
    </r>
    <r>
      <rPr>
        <sz val="10"/>
        <color theme="1"/>
        <rFont val="Arial"/>
        <family val="2"/>
      </rPr>
      <t xml:space="preserve"> that receive bulk disbursements (30 Day)</t>
    </r>
  </si>
  <si>
    <r>
      <t xml:space="preserve">Number of </t>
    </r>
    <r>
      <rPr>
        <b/>
        <sz val="10"/>
        <color theme="1"/>
        <rFont val="Arial"/>
        <family val="2"/>
      </rPr>
      <t>unique customer accounts</t>
    </r>
    <r>
      <rPr>
        <sz val="10"/>
        <color theme="1"/>
        <rFont val="Arial"/>
        <family val="2"/>
      </rPr>
      <t xml:space="preserve"> that receive bulk disbursements (women)</t>
    </r>
  </si>
  <si>
    <r>
      <t xml:space="preserve">Number of unique customer accounts receiving a </t>
    </r>
    <r>
      <rPr>
        <b/>
        <sz val="10"/>
        <color theme="1"/>
        <rFont val="Arial"/>
        <family val="2"/>
      </rPr>
      <t>G2P</t>
    </r>
    <r>
      <rPr>
        <sz val="10"/>
        <color theme="1"/>
        <rFont val="Arial"/>
        <family val="2"/>
      </rPr>
      <t xml:space="preserve"> (government-to-person) disbursements?</t>
    </r>
  </si>
  <si>
    <r>
      <t xml:space="preserve">Value of </t>
    </r>
    <r>
      <rPr>
        <b/>
        <sz val="10"/>
        <color theme="1"/>
        <rFont val="Arial"/>
        <family val="2"/>
      </rPr>
      <t>G2P disbursements only</t>
    </r>
  </si>
  <si>
    <r>
      <t>Number of unique customer accounts receiving a salary</t>
    </r>
    <r>
      <rPr>
        <b/>
        <sz val="10"/>
        <color theme="1"/>
        <rFont val="Arial"/>
        <family val="2"/>
      </rPr>
      <t xml:space="preserve"> (B2P)</t>
    </r>
    <r>
      <rPr>
        <sz val="10"/>
        <color theme="1"/>
        <rFont val="Arial"/>
        <family val="2"/>
      </rPr>
      <t xml:space="preserve"> payment into their mobile money account</t>
    </r>
  </si>
  <si>
    <t>Number of companies and organisations using mobile money to make bulk disbursements in June 2021</t>
  </si>
  <si>
    <r>
      <t xml:space="preserve">Do you partner with </t>
    </r>
    <r>
      <rPr>
        <b/>
        <sz val="10"/>
        <color theme="1"/>
        <rFont val="Arial"/>
        <family val="2"/>
      </rPr>
      <t>humanitarian organisations</t>
    </r>
    <r>
      <rPr>
        <sz val="10"/>
        <color theme="1"/>
        <rFont val="Arial"/>
        <family val="2"/>
      </rPr>
      <t xml:space="preserve"> to deliver </t>
    </r>
    <r>
      <rPr>
        <b/>
        <sz val="10"/>
        <color theme="1"/>
        <rFont val="Arial"/>
        <family val="2"/>
      </rPr>
      <t>cash and voucher assistance (CVA)</t>
    </r>
    <r>
      <rPr>
        <sz val="10"/>
        <color theme="1"/>
        <rFont val="Arial"/>
        <family val="2"/>
      </rPr>
      <t xml:space="preserve"> to people affected by crises? (Y/N) </t>
    </r>
    <r>
      <rPr>
        <i/>
        <sz val="8"/>
        <color theme="1"/>
        <rFont val="Arial"/>
        <family val="2"/>
      </rPr>
      <t>(See defintions in comment box)</t>
    </r>
  </si>
  <si>
    <r>
      <t xml:space="preserve">If yes, how many </t>
    </r>
    <r>
      <rPr>
        <b/>
        <sz val="10"/>
        <color theme="1"/>
        <rFont val="Arial"/>
        <family val="2"/>
      </rPr>
      <t>humanitarian organisations</t>
    </r>
    <r>
      <rPr>
        <sz val="10"/>
        <color theme="1"/>
        <rFont val="Arial"/>
        <family val="2"/>
      </rPr>
      <t xml:space="preserve"> do you partner with for humanitarian cash transfers?</t>
    </r>
  </si>
  <si>
    <r>
      <t xml:space="preserve">Number of unique customer accounts receiving cash transfers (CVA) from </t>
    </r>
    <r>
      <rPr>
        <b/>
        <sz val="10"/>
        <color theme="1"/>
        <rFont val="Arial"/>
        <family val="2"/>
      </rPr>
      <t>humanitarian organisations</t>
    </r>
    <r>
      <rPr>
        <sz val="10"/>
        <color theme="1"/>
        <rFont val="Arial"/>
        <family val="2"/>
      </rPr>
      <t>?</t>
    </r>
  </si>
  <si>
    <t>Do you partner with organisations in the agricultural sector (agribusinesses, cooperatives, agritechs or agri insurtechs) to digitise value chain payments to farmers? (Y/N)</t>
  </si>
  <si>
    <t>How many agricultural organisations (agribusinesses, cooperatives, agritechs or agri insurtechs) do you partner with for agricultural value chain payments?</t>
  </si>
  <si>
    <t>Savings</t>
  </si>
  <si>
    <t>Insurance</t>
  </si>
  <si>
    <t>Do you or any organisations using your mobile money services offer the following services to smallholder farmers? (Y/N)</t>
  </si>
  <si>
    <r>
      <t>Number of Airtime top-ups</t>
    </r>
    <r>
      <rPr>
        <b/>
        <sz val="10"/>
        <color theme="1"/>
        <rFont val="Arial"/>
        <family val="2"/>
      </rPr>
      <t xml:space="preserve"> EXCLUDING</t>
    </r>
    <r>
      <rPr>
        <sz val="10"/>
        <color theme="1"/>
        <rFont val="Arial"/>
        <family val="2"/>
      </rPr>
      <t xml:space="preserve"> OTC transactions</t>
    </r>
  </si>
  <si>
    <r>
      <t xml:space="preserve">Value of Airtime top-ups </t>
    </r>
    <r>
      <rPr>
        <b/>
        <sz val="10"/>
        <color theme="1"/>
        <rFont val="Arial"/>
        <family val="2"/>
      </rPr>
      <t>EXCLUDING</t>
    </r>
    <r>
      <rPr>
        <sz val="10"/>
        <color theme="1"/>
        <rFont val="Arial"/>
        <family val="2"/>
      </rPr>
      <t xml:space="preserve"> OTC transactions</t>
    </r>
  </si>
  <si>
    <t xml:space="preserve">Cash-ins </t>
  </si>
  <si>
    <t>Number of Cash-ins at an agent</t>
  </si>
  <si>
    <t>Value of Cash-ins at an agent</t>
  </si>
  <si>
    <t>Number of Cash-ins at an ATM</t>
  </si>
  <si>
    <t>Value of Cash-ins at an ATM</t>
  </si>
  <si>
    <t>Number of Cash-outs at an agent</t>
  </si>
  <si>
    <t>Value of Cash-outs at an agent</t>
  </si>
  <si>
    <t>Number of Cash-outs at an ATM</t>
  </si>
  <si>
    <t>Value of Cash-outs at an ATM</t>
  </si>
  <si>
    <t>Trust account</t>
  </si>
  <si>
    <t>Trust account balance (at end of month)</t>
  </si>
  <si>
    <t>Do you distribute interest from float to customers?</t>
  </si>
  <si>
    <t>If so what was the number of customers receiving interest from float? (January-June 2021)</t>
  </si>
  <si>
    <t>Adjacent Products and Partnerships</t>
  </si>
  <si>
    <t>Savings, Pensions and Investments</t>
  </si>
  <si>
    <t>Do you offer a savings-enabled mobile money product? [select from the list]</t>
  </si>
  <si>
    <t>Do you offer a pension-enabled mobile money product? [select from the list]</t>
  </si>
  <si>
    <t>Do you offer an investment-enabled mobile money product? [select from the list]</t>
  </si>
  <si>
    <t xml:space="preserve">Total cumulative number of unique customers transferring funds to savings accounts </t>
  </si>
  <si>
    <r>
      <t xml:space="preserve">Total cumulative number of unique </t>
    </r>
    <r>
      <rPr>
        <b/>
        <sz val="10"/>
        <rFont val="Arial"/>
        <family val="2"/>
      </rPr>
      <t>female</t>
    </r>
    <r>
      <rPr>
        <sz val="10"/>
        <rFont val="Arial"/>
        <family val="2"/>
      </rPr>
      <t xml:space="preserve"> customers transferring funds to savings accounts </t>
    </r>
  </si>
  <si>
    <t>Cumulative number of unique savings accounts with positive balance?</t>
  </si>
  <si>
    <t>Total saving accounts' balance</t>
  </si>
  <si>
    <t>Government bonds</t>
  </si>
  <si>
    <t>Corporate bonds</t>
  </si>
  <si>
    <t>Mutual funds</t>
  </si>
  <si>
    <t>Equities (shares/stocks)</t>
  </si>
  <si>
    <t>Crypto currencies</t>
  </si>
  <si>
    <t>What investment products can be accessed via your mobile money platform? (Y/N)</t>
  </si>
  <si>
    <t>Do you offer a mobile money-enabled credit product? [Select from the list]</t>
  </si>
  <si>
    <t>How many credit products do you offer (June 2022)?</t>
  </si>
  <si>
    <t>Banking and financial institutions</t>
  </si>
  <si>
    <t>Fintech companies</t>
  </si>
  <si>
    <t>Are your credit products offered in partnership with either of the following? (Y/N)</t>
  </si>
  <si>
    <t>Number of unique customers receiving loans through their mobile money account</t>
  </si>
  <si>
    <t xml:space="preserve">Number of loans disbursed (cumulative) </t>
  </si>
  <si>
    <t xml:space="preserve">Number of loans disbursed during the month </t>
  </si>
  <si>
    <t>Value of loans disbursed during the month</t>
  </si>
  <si>
    <t>Do you offer mobile money enabled insurance? [select from the list]</t>
  </si>
  <si>
    <t>Life / funeral</t>
  </si>
  <si>
    <t>Health / hospital</t>
  </si>
  <si>
    <t>Accident / disability</t>
  </si>
  <si>
    <t>Agri / crop / weather index</t>
  </si>
  <si>
    <t>Other:</t>
  </si>
  <si>
    <t>What type of insurance do you provide? (Y/N)</t>
  </si>
  <si>
    <t>Number of policies issued in the following product types</t>
  </si>
  <si>
    <t>Number of policies issued (cumulative total)</t>
  </si>
  <si>
    <t>Number of policies in force (active)</t>
  </si>
  <si>
    <t>Investments and Revenues</t>
  </si>
  <si>
    <t xml:space="preserve">Note: The GSMA is committed to protecting your confidential and proprietary information. The metrics that are published will only be published on an anonymous and aggregate basis.   </t>
  </si>
  <si>
    <t>EBITDA % range</t>
  </si>
  <si>
    <t>What was your EBITDA margin in the past year?</t>
  </si>
  <si>
    <t>Total amount of revenues generated by mobile money during the month</t>
  </si>
  <si>
    <t>Amount of revenues which was generated by OTC transactions only</t>
  </si>
  <si>
    <t>Total amount paid in agent commissions</t>
  </si>
  <si>
    <t>Customers fees</t>
  </si>
  <si>
    <t>Business fees</t>
  </si>
  <si>
    <t>Government fees</t>
  </si>
  <si>
    <t>Interest from float</t>
  </si>
  <si>
    <t>What percentage of your revenues do the following revenue sources represent?</t>
  </si>
  <si>
    <t>Please Specify (%)</t>
  </si>
  <si>
    <t>Cash-out</t>
  </si>
  <si>
    <t>P2P</t>
  </si>
  <si>
    <t>Int. Remittances</t>
  </si>
  <si>
    <t>Bank2Wallet / Wallet2bank</t>
  </si>
  <si>
    <t>Savings, Pension, Investment</t>
  </si>
  <si>
    <r>
      <t>Other(s) (</t>
    </r>
    <r>
      <rPr>
        <sz val="10"/>
        <color theme="1"/>
        <rFont val="Arial"/>
        <family val="2"/>
      </rPr>
      <t>please specify)</t>
    </r>
  </si>
  <si>
    <t>Revenue per product per month (USD and/or %) (June 2022)</t>
  </si>
  <si>
    <t>USD</t>
  </si>
  <si>
    <t>Additional</t>
  </si>
  <si>
    <t>Have you or will you be launching any product that has not been covered in this survey? If so, what?</t>
  </si>
  <si>
    <t>Bulk disbursements</t>
  </si>
  <si>
    <t>E-commerce payments</t>
  </si>
  <si>
    <t>AED  -  United Arab Emirates Dirham</t>
  </si>
  <si>
    <t>Yes</t>
  </si>
  <si>
    <t>AFN  -  Afghanistan Afghani</t>
  </si>
  <si>
    <t>No</t>
  </si>
  <si>
    <t>ALL  -  Albania Lek</t>
  </si>
  <si>
    <t>AMD  -  Armenia Dram</t>
  </si>
  <si>
    <t>Customer fees</t>
  </si>
  <si>
    <t>ANG  -  Netherlands Antilles Guilder</t>
  </si>
  <si>
    <t>AOA  -  Angola Kwanza</t>
  </si>
  <si>
    <t>ARS  -  Argentina Peso</t>
  </si>
  <si>
    <t>Income from float</t>
  </si>
  <si>
    <t>AUD  -  Australia Dollar</t>
  </si>
  <si>
    <t>Other</t>
  </si>
  <si>
    <t>AWG  -  Aruba Guilder</t>
  </si>
  <si>
    <t>AZN  -  Azerbaijan New Manat</t>
  </si>
  <si>
    <t>Invested less than last year</t>
  </si>
  <si>
    <t>BAM  -  Bosnia and Herzegovina Convertible Marka</t>
  </si>
  <si>
    <t>Invested about the same as last year</t>
  </si>
  <si>
    <t>BBD  -  Barbados Dollar</t>
  </si>
  <si>
    <t>Invested up to 20% more than last year</t>
  </si>
  <si>
    <t>BDT  -  Bangladesh Taka</t>
  </si>
  <si>
    <t>Invested up to 50% more than last year</t>
  </si>
  <si>
    <t>BGN  -  Bulgaria Lev</t>
  </si>
  <si>
    <t>Invested 50% or more than last year</t>
  </si>
  <si>
    <t>BHD  -  Bahrain Dinar</t>
  </si>
  <si>
    <t>BIF  -  Burundi Franc</t>
  </si>
  <si>
    <t>BMD  -  Bermuda Dollar</t>
  </si>
  <si>
    <t>No but I’m planning to migrate within the next 12 months</t>
  </si>
  <si>
    <t>BND  -  Brunei Darussalam Dollar</t>
  </si>
  <si>
    <t>No and I’m not planning to migrate within the next 12 months</t>
  </si>
  <si>
    <t>BOB  -  Bolivia Boliviano</t>
  </si>
  <si>
    <t>BRL  -  Brazil Real</t>
  </si>
  <si>
    <t>BSD  -  Bahamas Dollar</t>
  </si>
  <si>
    <t>BTN  -  Bhutan Ngultrum</t>
  </si>
  <si>
    <t>Planning to launch</t>
  </si>
  <si>
    <t>BWP  -  Botswana Pula</t>
  </si>
  <si>
    <t>BYR  -  Belarus Ruble</t>
  </si>
  <si>
    <t>BZD  -  Belize Dollar</t>
  </si>
  <si>
    <t>CAD  -  Canada Dollar</t>
  </si>
  <si>
    <t>I don't know</t>
  </si>
  <si>
    <t>CDF  -  Congo/Kinshasa Franc</t>
  </si>
  <si>
    <t>CHF  -  Switzerland Franc</t>
  </si>
  <si>
    <t>CLP  -  Chile Peso</t>
  </si>
  <si>
    <t>CNY  -  China Yuan Renminbi</t>
  </si>
  <si>
    <t>COP  -  Colombia Peso</t>
  </si>
  <si>
    <t>What regulatory barriers do you face? Select the main three.</t>
  </si>
  <si>
    <t>CRC  -  Costa Rica Colon</t>
  </si>
  <si>
    <t>Not allowed to offer mobile money directly or through subsidiary</t>
  </si>
  <si>
    <t>CUC  -  Cuba Convertible Peso</t>
  </si>
  <si>
    <t>Not allowed to earn interest on pooled funds or to utilise interest earned (e.g., to pay interest to customers)</t>
  </si>
  <si>
    <t>CUP  -  Cuba Peso</t>
  </si>
  <si>
    <t>Prohibition on agent exclusivity</t>
  </si>
  <si>
    <t>CVE  -  Cape Verde Escudo</t>
  </si>
  <si>
    <t xml:space="preserve">Allowed exclusive agent agreements </t>
  </si>
  <si>
    <t>CZK  -  Czech Republic Koruna</t>
  </si>
  <si>
    <t>Limitations on outsourcing</t>
  </si>
  <si>
    <t>DJF  -  Djibouti Franc</t>
  </si>
  <si>
    <t>Transaction/balance limits too low and/or onerous customer identification requirements</t>
  </si>
  <si>
    <t>DKK  -  Denmark Krone</t>
  </si>
  <si>
    <t>Interoperability mandated from outset, which is costly/infeasible</t>
  </si>
  <si>
    <t>DOP  -  Dominican Republic Peso</t>
  </si>
  <si>
    <t>Lack of guidance on interoperability</t>
  </si>
  <si>
    <t>DZD  -  Algeria Dinar</t>
  </si>
  <si>
    <t>Restrictions on international remittance business</t>
  </si>
  <si>
    <t>EGP  -  Egypt Pound</t>
  </si>
  <si>
    <t>Restrictions on bulk payment services</t>
  </si>
  <si>
    <t>ERN  -  Eritrea Nakfa</t>
  </si>
  <si>
    <t>Taxation</t>
  </si>
  <si>
    <t>ETB  -  Ethiopia Birr</t>
  </si>
  <si>
    <t>EUR  -  Euro Member Countries</t>
  </si>
  <si>
    <t>FJD  -  Fiji Dollar</t>
  </si>
  <si>
    <t>FKP  -  Falkland Islands (Malvinas) Pound</t>
  </si>
  <si>
    <t>Mobile Network Operator</t>
  </si>
  <si>
    <t>GBP  -  United Kingdom Pound</t>
  </si>
  <si>
    <t>Mobile Virtual Network Operator</t>
  </si>
  <si>
    <t>GEL  -  Georgia Lari</t>
  </si>
  <si>
    <t>Bank/deposit-taking financial institution</t>
  </si>
  <si>
    <t>GGP  -  Guernsey Pound</t>
  </si>
  <si>
    <t>Other licensed financial institution (please specify)</t>
  </si>
  <si>
    <t>GHS  -  Ghana Cedi</t>
  </si>
  <si>
    <t>Wholly owned subsidiary or special purpose vehicle</t>
  </si>
  <si>
    <t>GIP  -  Gibraltar Pound</t>
  </si>
  <si>
    <t>Third party payments provider</t>
  </si>
  <si>
    <t>GMD  -  Gambia Dalasi</t>
  </si>
  <si>
    <t>GNF  -  Guinea Franc</t>
  </si>
  <si>
    <t>GTQ  -  Guatemala Quetzal</t>
  </si>
  <si>
    <t>GYD  -  Guyana Dollar</t>
  </si>
  <si>
    <t>Bank or deposit-taking financial institution                                               </t>
  </si>
  <si>
    <t>HKD  -  Hong Kong Dollar</t>
  </si>
  <si>
    <t>Mobile Network Operator (MNO) directly as payments service provider or e-money issuer                                                   </t>
  </si>
  <si>
    <t>HNL  -  Honduras Lempira</t>
  </si>
  <si>
    <t>Wholly-owned MNO subsidiary as payments service provider or e-money issuer</t>
  </si>
  <si>
    <t>HRK  -  Croatia Kuna</t>
  </si>
  <si>
    <t>Non-Bank, Non-MNO as payments service provider or e-money issuer</t>
  </si>
  <si>
    <t>HTG  -  Haiti Gourde</t>
  </si>
  <si>
    <t>HUF  -  Hungary Forint</t>
  </si>
  <si>
    <t>IDR  -  Indonesia Rupiah</t>
  </si>
  <si>
    <t>ILS  -  Israel Shekel</t>
  </si>
  <si>
    <t>IMP  -  Isle of Man Pound</t>
  </si>
  <si>
    <t>&lt; 0%</t>
  </si>
  <si>
    <t>INR  -  India Rupee</t>
  </si>
  <si>
    <t>Between 0% and 5%</t>
  </si>
  <si>
    <t>IQD  -  Iraq Dinar</t>
  </si>
  <si>
    <t xml:space="preserve">Between 5% and 15% </t>
  </si>
  <si>
    <t>IRR  -  Iran Rial</t>
  </si>
  <si>
    <t xml:space="preserve">Between 15% and 25% </t>
  </si>
  <si>
    <t>ISK  -  Iceland Krona</t>
  </si>
  <si>
    <t>&gt; 25%</t>
  </si>
  <si>
    <t>JEP  -  Jersey Pound</t>
  </si>
  <si>
    <t>JMD  -  Jamaica Dollar</t>
  </si>
  <si>
    <t>JOD  -  Jordan Dinar</t>
  </si>
  <si>
    <t>JPY  -  Japan Yen</t>
  </si>
  <si>
    <t>Data monetisation</t>
  </si>
  <si>
    <t>KES  -  Kenya Shilling</t>
  </si>
  <si>
    <t>Ecosystem development</t>
  </si>
  <si>
    <t>KGS  -  Kyrgyzstan Som</t>
  </si>
  <si>
    <t>Rural penetration</t>
  </si>
  <si>
    <t>KHR  -  Cambodia Riel</t>
  </si>
  <si>
    <t>OTC migration</t>
  </si>
  <si>
    <t>KMF  -  Comoros Franc</t>
  </si>
  <si>
    <t>Reaching more women</t>
  </si>
  <si>
    <t>KPW  -  Korea (North) Won</t>
  </si>
  <si>
    <t>Enterprise solutions</t>
  </si>
  <si>
    <t>KRW  -  Korea (South) Won</t>
  </si>
  <si>
    <t>Smartphone app(s)</t>
  </si>
  <si>
    <t>KWD  -  Kuwait Dinar</t>
  </si>
  <si>
    <t>Credit product</t>
  </si>
  <si>
    <t>KYD  -  Cayman Islands Dollar</t>
  </si>
  <si>
    <t>Insurance product</t>
  </si>
  <si>
    <t>KZT  -  Kazakhstan Tenge</t>
  </si>
  <si>
    <t>Bank integrations</t>
  </si>
  <si>
    <t>LAK  -  Laos Kip</t>
  </si>
  <si>
    <t>LBP  -  Lebanon Pound</t>
  </si>
  <si>
    <t>LKR  -  Sri Lanka Rupee</t>
  </si>
  <si>
    <t>LRD  -  Liberia Dollar</t>
  </si>
  <si>
    <t>Yes, and it conforms to the GSMA Mobile Money API specification</t>
  </si>
  <si>
    <t>LSL  -  Lesotho Loti</t>
  </si>
  <si>
    <t>Yes, but it does not conform to the GSMA Mobile Money API specification</t>
  </si>
  <si>
    <t>LTL  -  Lithuania Litas</t>
  </si>
  <si>
    <t>LVL  -  Latvia Lat</t>
  </si>
  <si>
    <t>Planning in the next 12 months</t>
  </si>
  <si>
    <t>LYD  -  Libya Dinar</t>
  </si>
  <si>
    <t>MAD  -  Morocco Dirham</t>
  </si>
  <si>
    <t>MDL  -  Moldova Leu</t>
  </si>
  <si>
    <t>MGA  -  Madagascar Ariary</t>
  </si>
  <si>
    <t>Enabling</t>
  </si>
  <si>
    <t>MKD  -  Macedonia Denar</t>
  </si>
  <si>
    <t>Non-enabling</t>
  </si>
  <si>
    <t>MMK  -  Myanmar (Burma) Kyat</t>
  </si>
  <si>
    <t>Unsure</t>
  </si>
  <si>
    <t>MNT  -  Mongolia Tughrik</t>
  </si>
  <si>
    <t>MOP  -  Macau Pataca</t>
  </si>
  <si>
    <t>MRO  -  Mauritania Ouguiya</t>
  </si>
  <si>
    <t>MUR  -  Mauritius Rupee</t>
  </si>
  <si>
    <t>Stricter than before</t>
  </si>
  <si>
    <t>MVR  -  Maldives (Maldive Islands) Rufiyaa</t>
  </si>
  <si>
    <t>Less strict than before</t>
  </si>
  <si>
    <t>MWK  -  Malawi Kwacha</t>
  </si>
  <si>
    <t>No change</t>
  </si>
  <si>
    <t>MXN  -  Mexico Peso</t>
  </si>
  <si>
    <t>MYR  -  Malaysia Ringgit</t>
  </si>
  <si>
    <t>MZN  -  Mozambique Metical</t>
  </si>
  <si>
    <t>No data</t>
  </si>
  <si>
    <t>NAD  -  Namibia Dollar</t>
  </si>
  <si>
    <t>NGN  -  Nigeria Naira</t>
  </si>
  <si>
    <t>NIO  -  Nicaragua Cordoba</t>
  </si>
  <si>
    <t>Excise duty</t>
  </si>
  <si>
    <t>NOK  -  Norway Krone</t>
  </si>
  <si>
    <t>Value-added Tax (VAT)</t>
  </si>
  <si>
    <t>NPR  -  Nepal Rupee</t>
  </si>
  <si>
    <t>Turnover tax</t>
  </si>
  <si>
    <t>NZD  -  New Zealand Dollar</t>
  </si>
  <si>
    <t>OMR  -  Oman Rial</t>
  </si>
  <si>
    <t>None</t>
  </si>
  <si>
    <t>PAB  -  Panama Balboa</t>
  </si>
  <si>
    <t>PEN  -  Peru Nuevo Sol</t>
  </si>
  <si>
    <t>Value of money transferred</t>
  </si>
  <si>
    <t>PGK  -  Papua New Guinea Kina</t>
  </si>
  <si>
    <t>Value of the fees charged</t>
  </si>
  <si>
    <t>PHP  -  Philippines Peso</t>
  </si>
  <si>
    <t>Both</t>
  </si>
  <si>
    <t>PKR  -  Pakistan Rupee</t>
  </si>
  <si>
    <t>PLN  -  Poland Zloty</t>
  </si>
  <si>
    <t>PYG  -  Paraguay Guarani</t>
  </si>
  <si>
    <t>Regular brand tracker</t>
  </si>
  <si>
    <t>QAR  -  Qatar Riyal</t>
  </si>
  <si>
    <t>Mobile Money KYC</t>
  </si>
  <si>
    <t>RON  -  Romania New Leu</t>
  </si>
  <si>
    <t>SIM KYC</t>
  </si>
  <si>
    <t>RSD  -  Serbia Dinar</t>
  </si>
  <si>
    <t>RUB  -  Russia Ruble</t>
  </si>
  <si>
    <t>RWF  -  Rwanda Franc</t>
  </si>
  <si>
    <t>Directly</t>
  </si>
  <si>
    <t>SAR  -  Saudi Arabia Riyal</t>
  </si>
  <si>
    <t>Via a third-party</t>
  </si>
  <si>
    <t>SBD  -  Solomon Islands Dollar</t>
  </si>
  <si>
    <t>SCR  -  Seychelles Rupee</t>
  </si>
  <si>
    <t>SDG  -  Sudan Pound</t>
  </si>
  <si>
    <t>via Banks</t>
  </si>
  <si>
    <t>SEK  -  Sweden Krona</t>
  </si>
  <si>
    <t>via Super/Master agents</t>
  </si>
  <si>
    <t>SGD  -  Singapore Dollar</t>
  </si>
  <si>
    <t>SHP  -  Saint Helena Pound</t>
  </si>
  <si>
    <t>SLL  -  Sierra Leone Leone</t>
  </si>
  <si>
    <t>SOS  -  Somalia Shilling</t>
  </si>
  <si>
    <t>SPL*  -  Seborga Luigino</t>
  </si>
  <si>
    <t>SRD  -  Suriname Dollar</t>
  </si>
  <si>
    <t>Equity (shares/stocks)</t>
  </si>
  <si>
    <t>STD  -  São Tomé and Príncipe Dobra</t>
  </si>
  <si>
    <t>SVC  -  El Salvador Colon</t>
  </si>
  <si>
    <t>SYP  -  Syria Pound</t>
  </si>
  <si>
    <t>SZL  -  Swaziland Lilangeni</t>
  </si>
  <si>
    <t>THB  -  Thailand Baht</t>
  </si>
  <si>
    <t>90-99%</t>
  </si>
  <si>
    <t>TJS  -  Tajikistan Somoni</t>
  </si>
  <si>
    <t>80-89%</t>
  </si>
  <si>
    <t>TMT  -  Turkmenistan Manat</t>
  </si>
  <si>
    <t>70-79%</t>
  </si>
  <si>
    <t>TND  -  Tunisia Dinar</t>
  </si>
  <si>
    <t>Less than 70%</t>
  </si>
  <si>
    <t>TOP  -  Tonga Pa'anga</t>
  </si>
  <si>
    <t>TRY  -  Turkey Lira</t>
  </si>
  <si>
    <t>TTD  -  Trinidad and Tobago Dollar</t>
  </si>
  <si>
    <t xml:space="preserve">Positive impact </t>
  </si>
  <si>
    <t>TVD  -  Tuvalu Dollar</t>
  </si>
  <si>
    <t>Neutral / Unaffected</t>
  </si>
  <si>
    <t>TWD  -  Taiwan New Dollar</t>
  </si>
  <si>
    <t>Negative impact</t>
  </si>
  <si>
    <t>TZS  -  Tanzania Shilling</t>
  </si>
  <si>
    <t>UAH  -  Ukraine Hryvna</t>
  </si>
  <si>
    <t>Increased demand</t>
  </si>
  <si>
    <t>UGX  -  Uganda Shilling</t>
  </si>
  <si>
    <t>Neutral</t>
  </si>
  <si>
    <t>USD  -  United States Dollar</t>
  </si>
  <si>
    <t>Decreased demand</t>
  </si>
  <si>
    <t>UYU  -  Uruguay Peso</t>
  </si>
  <si>
    <t>UZS  -  Uzbekistan Som</t>
  </si>
  <si>
    <t>VEF  -  Venezuela Bolivar Fuerte</t>
  </si>
  <si>
    <t>VND  -  Viet Nam Dong</t>
  </si>
  <si>
    <t xml:space="preserve">Not currently but planning adoption of GSMA API </t>
  </si>
  <si>
    <t>VUV  -  Vanuatu Vatu</t>
  </si>
  <si>
    <t>WST  -  Samoa Tala</t>
  </si>
  <si>
    <t>XAF  -  Communauté Financière Africaine (BEAC) CFA Franc BEAC</t>
  </si>
  <si>
    <t>More</t>
  </si>
  <si>
    <t>XCD  -  East Caribbean Dollar</t>
  </si>
  <si>
    <t>XDR  -  International Monetary Fund (IMF) Special Drawing Rights</t>
  </si>
  <si>
    <t>Less</t>
  </si>
  <si>
    <t>XOF  -  Communauté Financière Africaine (BCEAO) Franc</t>
  </si>
  <si>
    <t>XPF  -  Comptoirs Français du Pacifique (CFP) Franc</t>
  </si>
  <si>
    <t>YER  -  Yemen Rial</t>
  </si>
  <si>
    <t>ZAR  -  South Africa Rand</t>
  </si>
  <si>
    <t>Consumer Protection</t>
  </si>
  <si>
    <t>ZMW  -  Zambia Kwacha</t>
  </si>
  <si>
    <t>ZWD  -  Zimbabwe Dollar</t>
  </si>
  <si>
    <t>Transaction Limits</t>
  </si>
  <si>
    <t>Agent Network</t>
  </si>
  <si>
    <t>Investment Environment</t>
  </si>
  <si>
    <t>More enabling</t>
  </si>
  <si>
    <t>Less enabling</t>
  </si>
  <si>
    <t>Electricity company</t>
  </si>
  <si>
    <t>Water &amp; sanitation</t>
  </si>
  <si>
    <t>Solar company</t>
  </si>
  <si>
    <t>Combined utility comp.</t>
  </si>
  <si>
    <t>Betting company</t>
  </si>
  <si>
    <t>TV/Internet provider</t>
  </si>
  <si>
    <t>Credit repayments</t>
  </si>
  <si>
    <t>School fees</t>
  </si>
  <si>
    <t>Taxes</t>
  </si>
  <si>
    <t>Other gov. services</t>
  </si>
  <si>
    <t>Fee waivers</t>
  </si>
  <si>
    <t>Transaction limit</t>
  </si>
  <si>
    <t>Balance limit</t>
  </si>
  <si>
    <t>Social payments</t>
  </si>
  <si>
    <t>Flexible KYC</t>
  </si>
  <si>
    <t>Promoting MM</t>
  </si>
  <si>
    <t>MM -&gt; Essential serv.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</si>
</sst>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yyyy"/>
    <numFmt numFmtId="165" formatCode="_-* #,##0_-;\-* #,##0_-;_-* &quot;-&quot;??_-;_-@_-"/>
  </numFmts>
  <fonts count="46" x14ac:knownFonts="1">
    <font>
      <sz val="10"/>
      <name val="Arial"/>
    </font>
    <font>
      <sz val="10"/>
      <name val="Arial"/>
      <family val="2"/>
    </font>
    <font>
      <b/>
      <sz val="14"/>
      <name val="Arial"/>
      <family val="2"/>
    </font>
    <font>
      <sz val="8"/>
      <name val="Arial"/>
      <family val="2"/>
    </font>
    <font>
      <sz val="10"/>
      <name val="Arial"/>
      <family val="2"/>
    </font>
    <font>
      <sz val="10"/>
      <color indexed="8"/>
      <name val="Arial"/>
      <family val="2"/>
    </font>
    <font>
      <b/>
      <sz val="10"/>
      <color indexed="8"/>
      <name val="Arial"/>
      <family val="2"/>
    </font>
    <font>
      <sz val="9"/>
      <color indexed="81"/>
      <name val="Tahoma"/>
      <family val="2"/>
    </font>
    <font>
      <b/>
      <sz val="9"/>
      <color indexed="81"/>
      <name val="Tahoma"/>
      <family val="2"/>
    </font>
    <font>
      <u/>
      <sz val="9"/>
      <color indexed="81"/>
      <name val="Tahoma"/>
      <family val="2"/>
    </font>
    <font>
      <b/>
      <sz val="10"/>
      <name val="Arial"/>
      <family val="2"/>
    </font>
    <font>
      <sz val="10"/>
      <color theme="1"/>
      <name val="Arial"/>
      <family val="2"/>
    </font>
    <font>
      <b/>
      <sz val="16"/>
      <color rgb="FFC00000"/>
      <name val="Arial"/>
      <family val="2"/>
    </font>
    <font>
      <b/>
      <sz val="14"/>
      <color theme="1"/>
      <name val="Arial"/>
      <family val="2"/>
    </font>
    <font>
      <b/>
      <sz val="10"/>
      <color theme="1"/>
      <name val="Arial"/>
      <family val="2"/>
    </font>
    <font>
      <sz val="10"/>
      <color rgb="FFFF0000"/>
      <name val="Arial"/>
      <family val="2"/>
    </font>
    <font>
      <sz val="10"/>
      <color theme="0"/>
      <name val="Arial"/>
      <family val="2"/>
    </font>
    <font>
      <u/>
      <sz val="10"/>
      <color theme="10"/>
      <name val="Arial"/>
      <family val="2"/>
    </font>
    <font>
      <b/>
      <sz val="14"/>
      <color theme="0"/>
      <name val="Arial"/>
      <family val="2"/>
    </font>
    <font>
      <b/>
      <sz val="10"/>
      <color rgb="FFFF0000"/>
      <name val="Arial"/>
      <family val="2"/>
    </font>
    <font>
      <b/>
      <i/>
      <sz val="10"/>
      <name val="Arial"/>
      <family val="2"/>
    </font>
    <font>
      <sz val="10"/>
      <color rgb="FF000000"/>
      <name val="Arial"/>
      <family val="2"/>
    </font>
    <font>
      <sz val="10"/>
      <color rgb="FF1F497D"/>
      <name val="Arial"/>
      <family val="2"/>
    </font>
    <font>
      <sz val="10"/>
      <color rgb="FF00B050"/>
      <name val="Arial"/>
      <family val="2"/>
    </font>
    <font>
      <i/>
      <sz val="10"/>
      <color theme="1"/>
      <name val="Arial"/>
      <family val="2"/>
    </font>
    <font>
      <i/>
      <sz val="10"/>
      <name val="Arial"/>
      <family val="2"/>
    </font>
    <font>
      <sz val="8"/>
      <color theme="0" tint="-0.249977111117893"/>
      <name val="Wingdings 3"/>
      <family val="1"/>
      <charset val="2"/>
    </font>
    <font>
      <sz val="10"/>
      <color theme="0" tint="-0.34998626667073579"/>
      <name val="Arial"/>
      <family val="2"/>
    </font>
    <font>
      <sz val="11"/>
      <color rgb="FF006100"/>
      <name val="Calibri"/>
      <family val="2"/>
      <scheme val="minor"/>
    </font>
    <font>
      <b/>
      <sz val="11"/>
      <color theme="1"/>
      <name val="Calibri"/>
      <family val="2"/>
      <scheme val="minor"/>
    </font>
    <font>
      <i/>
      <sz val="8"/>
      <name val="Arial"/>
      <family val="2"/>
    </font>
    <font>
      <sz val="8"/>
      <color theme="1"/>
      <name val="Arial"/>
      <family val="2"/>
    </font>
    <font>
      <i/>
      <sz val="10"/>
      <color theme="0"/>
      <name val="Arial"/>
      <family val="2"/>
    </font>
    <font>
      <sz val="10"/>
      <color rgb="FF00A182"/>
      <name val="Arial"/>
      <family val="2"/>
    </font>
    <font>
      <strike/>
      <sz val="10"/>
      <color theme="1"/>
      <name val="Cambria"/>
      <family val="1"/>
    </font>
    <font>
      <strike/>
      <sz val="10"/>
      <name val="Arial"/>
      <family val="2"/>
    </font>
    <font>
      <b/>
      <sz val="11"/>
      <color theme="1"/>
      <name val="Arial"/>
      <family val="2"/>
    </font>
    <font>
      <b/>
      <sz val="13"/>
      <color theme="1"/>
      <name val="Arial"/>
      <family val="2"/>
    </font>
    <font>
      <b/>
      <strike/>
      <sz val="13"/>
      <color indexed="8"/>
      <name val="Arial"/>
      <family val="2"/>
    </font>
    <font>
      <i/>
      <sz val="8"/>
      <color theme="1"/>
      <name val="Arial"/>
      <family val="2"/>
    </font>
    <font>
      <u/>
      <sz val="10"/>
      <name val="Arial"/>
      <family val="2"/>
    </font>
    <font>
      <b/>
      <i/>
      <u/>
      <sz val="10"/>
      <name val="Arial"/>
      <family val="2"/>
    </font>
    <font>
      <b/>
      <sz val="9"/>
      <color rgb="FF000000"/>
      <name val="Tahoma"/>
      <family val="2"/>
    </font>
    <font>
      <sz val="9"/>
      <color rgb="FF000000"/>
      <name val="Tahoma"/>
      <family val="2"/>
    </font>
    <font>
      <b/>
      <strike/>
      <sz val="10"/>
      <color theme="1"/>
      <name val="Cambria"/>
      <family val="1"/>
    </font>
    <font>
      <b/>
      <sz val="28"/>
      <name val="Arial"/>
      <family val="2"/>
    </font>
  </fonts>
  <fills count="27">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gradientFill degree="90">
        <stop position="0">
          <color rgb="FFFEFEFE"/>
        </stop>
        <stop position="1">
          <color rgb="FFF1F4F8"/>
        </stop>
      </gradientFill>
    </fill>
    <fill>
      <patternFill patternType="solid">
        <fgColor rgb="FFC6EFCE"/>
      </patternFill>
    </fill>
    <fill>
      <gradientFill degree="180">
        <stop position="0">
          <color theme="0"/>
        </stop>
        <stop position="1">
          <color rgb="FF009DCC"/>
        </stop>
      </gradientFill>
    </fill>
    <fill>
      <gradientFill degree="180">
        <stop position="0">
          <color theme="0"/>
        </stop>
        <stop position="1">
          <color rgb="FF226BA1"/>
        </stop>
      </gradientFill>
    </fill>
    <fill>
      <patternFill patternType="solid">
        <fgColor rgb="FFCEFED6"/>
        <bgColor indexed="64"/>
      </patternFill>
    </fill>
    <fill>
      <patternFill patternType="solid">
        <fgColor rgb="FFD9F3F9"/>
        <bgColor indexed="64"/>
      </patternFill>
    </fill>
    <fill>
      <gradientFill degree="180">
        <stop position="0">
          <color theme="0"/>
        </stop>
        <stop position="1">
          <color rgb="FF30B39C"/>
        </stop>
      </gradientFill>
    </fill>
    <fill>
      <gradientFill degree="180">
        <stop position="0">
          <color theme="0"/>
        </stop>
        <stop position="1">
          <color rgb="FFBBC245"/>
        </stop>
      </gradientFill>
    </fill>
    <fill>
      <gradientFill degree="180">
        <stop position="0">
          <color theme="0"/>
        </stop>
        <stop position="1">
          <color rgb="FFD9F3F9"/>
        </stop>
      </gradientFill>
    </fill>
    <fill>
      <patternFill patternType="solid">
        <fgColor rgb="FFEAF9FC"/>
        <bgColor indexed="64"/>
      </patternFill>
    </fill>
    <fill>
      <gradientFill degree="180">
        <stop position="0">
          <color theme="0"/>
        </stop>
        <stop position="1">
          <color rgb="FFDAEDE8"/>
        </stop>
      </gradientFill>
    </fill>
    <fill>
      <gradientFill degree="180">
        <stop position="0">
          <color theme="0"/>
        </stop>
        <stop position="1">
          <color rgb="FFFDE3CF"/>
        </stop>
      </gradientFill>
    </fill>
    <fill>
      <patternFill patternType="solid">
        <fgColor rgb="FFFFF8F3"/>
        <bgColor indexed="64"/>
      </patternFill>
    </fill>
    <fill>
      <gradientFill degree="180">
        <stop position="0">
          <color theme="0"/>
        </stop>
        <stop position="1">
          <color rgb="FFE6D2DD"/>
        </stop>
      </gradientFill>
    </fill>
    <fill>
      <patternFill patternType="solid">
        <fgColor rgb="FFF4ECF0"/>
        <bgColor indexed="64"/>
      </patternFill>
    </fill>
    <fill>
      <patternFill patternType="solid">
        <fgColor rgb="FFEFF7F5"/>
        <bgColor indexed="64"/>
      </patternFill>
    </fill>
    <fill>
      <gradientFill degree="180">
        <stop position="0">
          <color theme="0"/>
        </stop>
        <stop position="1">
          <color rgb="FFCAD4E8"/>
        </stop>
      </gradientFill>
    </fill>
    <fill>
      <gradientFill degree="180">
        <stop position="0">
          <color theme="0"/>
        </stop>
        <stop position="1">
          <color rgb="FFFBDFE4"/>
        </stop>
      </gradientFill>
    </fill>
    <fill>
      <patternFill patternType="solid">
        <fgColor rgb="FFFDF1F3"/>
        <bgColor indexed="64"/>
      </patternFill>
    </fill>
    <fill>
      <gradientFill degree="180">
        <stop position="0">
          <color theme="0"/>
        </stop>
        <stop position="1">
          <color theme="0" tint="-0.1490218817712943"/>
        </stop>
      </gradientFill>
    </fill>
    <fill>
      <gradientFill degree="180">
        <stop position="0">
          <color theme="0"/>
        </stop>
        <stop position="1">
          <color rgb="FFA2D9EE"/>
        </stop>
      </gradientFill>
    </fill>
    <fill>
      <patternFill patternType="solid">
        <fgColor rgb="FFFFFF0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theme="0" tint="-0.14996795556505021"/>
      </right>
      <top style="thin">
        <color theme="0" tint="-0.14996795556505021"/>
      </top>
      <bottom style="thin">
        <color theme="0" tint="-0.14996795556505021"/>
      </bottom>
      <diagonal/>
    </border>
    <border>
      <left style="medium">
        <color indexed="64"/>
      </left>
      <right/>
      <top/>
      <bottom/>
      <diagonal/>
    </border>
    <border>
      <left/>
      <right style="medium">
        <color indexed="64"/>
      </right>
      <top/>
      <bottom/>
      <diagonal/>
    </border>
  </borders>
  <cellStyleXfs count="8">
    <xf numFmtId="0" fontId="0"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9" fontId="1" fillId="0" borderId="0" applyFont="0" applyFill="0" applyBorder="0" applyAlignment="0" applyProtection="0"/>
    <xf numFmtId="9" fontId="4" fillId="0" borderId="0" applyFont="0" applyFill="0" applyBorder="0" applyAlignment="0" applyProtection="0"/>
    <xf numFmtId="0" fontId="17" fillId="0" borderId="0" applyNumberFormat="0" applyFill="0" applyBorder="0" applyAlignment="0" applyProtection="0"/>
    <xf numFmtId="0" fontId="28" fillId="6" borderId="0" applyNumberFormat="0" applyBorder="0" applyAlignment="0" applyProtection="0"/>
  </cellStyleXfs>
  <cellXfs count="180">
    <xf numFmtId="0" fontId="0" fillId="0" borderId="0" xfId="0"/>
    <xf numFmtId="0" fontId="2" fillId="0" borderId="0" xfId="0" applyFont="1"/>
    <xf numFmtId="0" fontId="11" fillId="0" borderId="0" xfId="0" applyFont="1" applyAlignment="1">
      <alignment horizontal="left"/>
    </xf>
    <xf numFmtId="0" fontId="15" fillId="0" borderId="0" xfId="0" applyFont="1"/>
    <xf numFmtId="0" fontId="17" fillId="0" borderId="0" xfId="6"/>
    <xf numFmtId="0" fontId="17" fillId="0" borderId="0" xfId="6" applyAlignment="1">
      <alignment vertical="top" wrapText="1"/>
    </xf>
    <xf numFmtId="0" fontId="0" fillId="0" borderId="0" xfId="0" applyAlignment="1">
      <alignment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left" vertical="center" wrapText="1"/>
    </xf>
    <xf numFmtId="0" fontId="10" fillId="4" borderId="6" xfId="0" applyFont="1" applyFill="1" applyBorder="1" applyAlignment="1">
      <alignment wrapText="1"/>
    </xf>
    <xf numFmtId="0" fontId="1" fillId="0" borderId="0" xfId="0" applyFont="1" applyAlignment="1">
      <alignment horizontal="left" vertical="center" wrapText="1"/>
    </xf>
    <xf numFmtId="0" fontId="11" fillId="0" borderId="0" xfId="0" applyFont="1" applyAlignment="1">
      <alignment horizontal="left" vertical="center" wrapText="1"/>
    </xf>
    <xf numFmtId="0" fontId="1" fillId="0" borderId="6" xfId="0" applyFont="1" applyBorder="1" applyAlignment="1">
      <alignment vertical="center" wrapText="1"/>
    </xf>
    <xf numFmtId="0" fontId="0" fillId="0" borderId="0" xfId="0" applyAlignment="1">
      <alignment vertical="center"/>
    </xf>
    <xf numFmtId="0" fontId="15" fillId="0" borderId="0" xfId="0" applyFont="1" applyAlignment="1">
      <alignment vertical="center"/>
    </xf>
    <xf numFmtId="0" fontId="1" fillId="0" borderId="0" xfId="0" applyFont="1" applyAlignment="1">
      <alignment vertical="center"/>
    </xf>
    <xf numFmtId="0" fontId="12" fillId="0" borderId="0" xfId="0" applyFont="1" applyAlignment="1">
      <alignment horizontal="left" vertical="center" wrapText="1"/>
    </xf>
    <xf numFmtId="0" fontId="11" fillId="0" borderId="0" xfId="0" applyFont="1" applyAlignment="1">
      <alignment vertical="center"/>
    </xf>
    <xf numFmtId="0" fontId="16" fillId="0" borderId="0" xfId="0" applyFont="1" applyAlignment="1">
      <alignment vertical="center"/>
    </xf>
    <xf numFmtId="0" fontId="11" fillId="0" borderId="0" xfId="3" applyFont="1" applyAlignment="1">
      <alignment horizontal="center" vertical="center"/>
    </xf>
    <xf numFmtId="0" fontId="11" fillId="0" borderId="0" xfId="0" applyFont="1" applyAlignment="1">
      <alignment horizontal="left" vertical="center"/>
    </xf>
    <xf numFmtId="17" fontId="14" fillId="0" borderId="0" xfId="0" applyNumberFormat="1" applyFont="1" applyAlignment="1">
      <alignment horizontal="left" vertical="center"/>
    </xf>
    <xf numFmtId="0" fontId="19" fillId="0" borderId="0" xfId="0" applyFont="1" applyAlignment="1">
      <alignment vertical="center"/>
    </xf>
    <xf numFmtId="0" fontId="11" fillId="0" borderId="0" xfId="0" applyFont="1" applyAlignment="1">
      <alignment vertical="center" wrapText="1"/>
    </xf>
    <xf numFmtId="0" fontId="13" fillId="0" borderId="0" xfId="0" applyFont="1" applyAlignment="1">
      <alignment horizontal="left" vertical="center" wrapText="1"/>
    </xf>
    <xf numFmtId="0" fontId="16" fillId="0" borderId="0" xfId="0" applyFont="1" applyAlignment="1">
      <alignment vertical="center" wrapText="1"/>
    </xf>
    <xf numFmtId="9" fontId="16" fillId="0" borderId="0" xfId="0" applyNumberFormat="1" applyFont="1" applyAlignment="1">
      <alignment vertical="center"/>
    </xf>
    <xf numFmtId="0" fontId="10" fillId="0" borderId="0" xfId="0" applyFont="1" applyAlignment="1">
      <alignment vertical="center"/>
    </xf>
    <xf numFmtId="9" fontId="10" fillId="0" borderId="0" xfId="4" applyFont="1" applyBorder="1" applyAlignment="1" applyProtection="1">
      <alignment horizontal="center" vertical="center"/>
    </xf>
    <xf numFmtId="9" fontId="14" fillId="0" borderId="0" xfId="4" applyFont="1" applyBorder="1" applyAlignment="1" applyProtection="1">
      <alignment horizontal="center" vertical="center"/>
    </xf>
    <xf numFmtId="9" fontId="14" fillId="0" borderId="0" xfId="4" applyFont="1" applyFill="1" applyBorder="1" applyAlignment="1" applyProtection="1">
      <alignment horizontal="center" vertical="center"/>
    </xf>
    <xf numFmtId="0" fontId="14" fillId="0" borderId="0" xfId="0" applyFont="1" applyAlignment="1">
      <alignment horizontal="center" vertical="center"/>
    </xf>
    <xf numFmtId="0" fontId="14" fillId="0" borderId="0" xfId="0" applyFont="1" applyAlignment="1">
      <alignment horizontal="center" vertical="center" wrapText="1"/>
    </xf>
    <xf numFmtId="0" fontId="11" fillId="3" borderId="0" xfId="0" applyFont="1" applyFill="1" applyAlignment="1">
      <alignment vertical="center"/>
    </xf>
    <xf numFmtId="0" fontId="19" fillId="0" borderId="0" xfId="0" applyFont="1"/>
    <xf numFmtId="0" fontId="16" fillId="3" borderId="0" xfId="0" applyFont="1" applyFill="1" applyAlignment="1">
      <alignment vertical="center"/>
    </xf>
    <xf numFmtId="0" fontId="16" fillId="0" borderId="0" xfId="0" applyFont="1" applyAlignment="1">
      <alignment horizontal="left" vertical="center" wrapText="1"/>
    </xf>
    <xf numFmtId="0" fontId="15" fillId="0" borderId="0" xfId="0" applyFont="1"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164" fontId="11" fillId="2" borderId="1" xfId="3" applyNumberFormat="1" applyFont="1" applyFill="1" applyBorder="1" applyAlignment="1" applyProtection="1">
      <alignment horizontal="center" vertical="center"/>
      <protection locked="0"/>
    </xf>
    <xf numFmtId="0" fontId="11" fillId="0" borderId="0" xfId="3" applyFont="1" applyAlignment="1">
      <alignment horizontal="center" vertical="center" wrapText="1"/>
    </xf>
    <xf numFmtId="17" fontId="14" fillId="0" borderId="0" xfId="0" applyNumberFormat="1" applyFont="1" applyAlignment="1">
      <alignment horizontal="center" vertical="center"/>
    </xf>
    <xf numFmtId="0" fontId="16" fillId="0" borderId="0" xfId="0" applyFont="1" applyAlignment="1">
      <alignment horizontal="center" vertical="center"/>
    </xf>
    <xf numFmtId="0" fontId="11" fillId="0" borderId="0" xfId="0" applyFont="1" applyAlignment="1">
      <alignment horizontal="center" vertical="center" wrapText="1"/>
    </xf>
    <xf numFmtId="165" fontId="11" fillId="0" borderId="0" xfId="1" applyNumberFormat="1" applyFont="1" applyAlignment="1" applyProtection="1">
      <alignment horizontal="center" vertical="center"/>
    </xf>
    <xf numFmtId="17" fontId="11" fillId="0" borderId="0" xfId="0" applyNumberFormat="1" applyFont="1" applyAlignment="1">
      <alignment horizontal="center" vertical="center" wrapText="1"/>
    </xf>
    <xf numFmtId="0" fontId="10" fillId="0" borderId="0" xfId="0" applyFont="1" applyAlignment="1">
      <alignment horizontal="left" vertical="center" wrapText="1"/>
    </xf>
    <xf numFmtId="0" fontId="1" fillId="0" borderId="0" xfId="0" applyFont="1"/>
    <xf numFmtId="17" fontId="1" fillId="0" borderId="0" xfId="0" applyNumberFormat="1" applyFont="1" applyAlignment="1">
      <alignment horizontal="left" wrapText="1"/>
    </xf>
    <xf numFmtId="0" fontId="1" fillId="0" borderId="0" xfId="0" applyFont="1" applyAlignment="1">
      <alignment horizontal="left" vertical="center"/>
    </xf>
    <xf numFmtId="0" fontId="21" fillId="0" borderId="0" xfId="0" applyFont="1" applyAlignment="1">
      <alignment vertical="center"/>
    </xf>
    <xf numFmtId="0" fontId="22" fillId="0" borderId="0" xfId="0" applyFont="1" applyAlignment="1">
      <alignment vertical="center"/>
    </xf>
    <xf numFmtId="0" fontId="21" fillId="0" borderId="0" xfId="0" applyFont="1" applyAlignment="1">
      <alignment horizontal="left" vertical="center"/>
    </xf>
    <xf numFmtId="0" fontId="1" fillId="0" borderId="0" xfId="0" applyFont="1" applyAlignment="1">
      <alignment horizontal="left" vertical="center" indent="4"/>
    </xf>
    <xf numFmtId="0" fontId="10" fillId="4" borderId="6" xfId="0" applyFont="1" applyFill="1" applyBorder="1" applyAlignment="1">
      <alignment vertical="center" wrapText="1"/>
    </xf>
    <xf numFmtId="0" fontId="0" fillId="0" borderId="6" xfId="0" applyBorder="1" applyAlignment="1">
      <alignment vertical="center"/>
    </xf>
    <xf numFmtId="0" fontId="0" fillId="0" borderId="6" xfId="0" applyBorder="1" applyAlignment="1">
      <alignment vertical="center" wrapText="1"/>
    </xf>
    <xf numFmtId="0" fontId="17" fillId="0" borderId="0" xfId="6" applyAlignment="1">
      <alignment wrapText="1"/>
    </xf>
    <xf numFmtId="0" fontId="15" fillId="0" borderId="0" xfId="0" applyFont="1" applyAlignment="1">
      <alignment wrapText="1"/>
    </xf>
    <xf numFmtId="0" fontId="14" fillId="0" borderId="0" xfId="0" applyFont="1" applyAlignment="1">
      <alignment vertical="center"/>
    </xf>
    <xf numFmtId="0" fontId="14" fillId="0" borderId="0" xfId="0" applyFont="1" applyAlignment="1">
      <alignment horizontal="left" vertical="center" wrapText="1"/>
    </xf>
    <xf numFmtId="0" fontId="17" fillId="0" borderId="0" xfId="6" applyFill="1" applyAlignment="1" applyProtection="1">
      <alignment wrapText="1"/>
      <protection locked="0"/>
    </xf>
    <xf numFmtId="0" fontId="23" fillId="0" borderId="0" xfId="0" applyFont="1" applyAlignment="1">
      <alignment vertical="center"/>
    </xf>
    <xf numFmtId="9" fontId="24" fillId="0" borderId="0" xfId="4" applyFont="1" applyBorder="1" applyAlignment="1" applyProtection="1">
      <alignment horizontal="center" vertical="center"/>
    </xf>
    <xf numFmtId="9" fontId="24" fillId="3" borderId="0" xfId="4" applyFont="1" applyFill="1" applyBorder="1" applyAlignment="1" applyProtection="1">
      <alignment horizontal="center" vertical="center"/>
    </xf>
    <xf numFmtId="9" fontId="25" fillId="0" borderId="0" xfId="4" applyFont="1" applyBorder="1" applyAlignment="1" applyProtection="1">
      <alignment horizontal="center" vertical="center"/>
    </xf>
    <xf numFmtId="9" fontId="11" fillId="0" borderId="0" xfId="4" applyFont="1" applyBorder="1" applyAlignment="1" applyProtection="1">
      <alignment horizontal="center" vertical="center"/>
    </xf>
    <xf numFmtId="0" fontId="26" fillId="5" borderId="8" xfId="0" applyFont="1" applyFill="1" applyBorder="1" applyAlignment="1">
      <alignment horizontal="center" vertical="center" shrinkToFit="1"/>
    </xf>
    <xf numFmtId="0" fontId="27" fillId="0" borderId="0" xfId="0" applyFont="1" applyAlignment="1">
      <alignment horizontal="right" vertical="center" wrapText="1"/>
    </xf>
    <xf numFmtId="0" fontId="29" fillId="0" borderId="0" xfId="7" applyFont="1" applyFill="1" applyAlignment="1" applyProtection="1">
      <alignment horizontal="center" vertical="center"/>
    </xf>
    <xf numFmtId="0" fontId="30" fillId="0" borderId="0" xfId="0" applyFont="1" applyAlignment="1">
      <alignment vertical="center"/>
    </xf>
    <xf numFmtId="0" fontId="1" fillId="0" borderId="6" xfId="0" applyFont="1" applyBorder="1"/>
    <xf numFmtId="0" fontId="1" fillId="0" borderId="6" xfId="0" applyFont="1" applyBorder="1" applyAlignment="1">
      <alignment vertical="top" wrapText="1"/>
    </xf>
    <xf numFmtId="9" fontId="32" fillId="0" borderId="0" xfId="4" applyFont="1" applyBorder="1" applyAlignment="1" applyProtection="1">
      <alignment horizontal="center" vertical="center"/>
    </xf>
    <xf numFmtId="0" fontId="33" fillId="0" borderId="0" xfId="0" applyFont="1" applyAlignment="1">
      <alignment horizontal="left" vertical="center" wrapText="1"/>
    </xf>
    <xf numFmtId="0" fontId="34" fillId="0" borderId="0" xfId="0" applyFont="1" applyAlignment="1">
      <alignment vertical="center"/>
    </xf>
    <xf numFmtId="9" fontId="19" fillId="0" borderId="0" xfId="0" applyNumberFormat="1" applyFont="1" applyAlignment="1">
      <alignment horizontal="center" vertical="center" wrapText="1"/>
    </xf>
    <xf numFmtId="0" fontId="26" fillId="5" borderId="0" xfId="0" applyFont="1" applyFill="1" applyAlignment="1">
      <alignment horizontal="center" vertical="center" shrinkToFit="1"/>
    </xf>
    <xf numFmtId="0" fontId="35" fillId="0" borderId="0" xfId="0" applyFont="1" applyAlignment="1">
      <alignment horizontal="left" vertical="center" wrapText="1"/>
    </xf>
    <xf numFmtId="9" fontId="1" fillId="0" borderId="0" xfId="0" applyNumberFormat="1" applyFont="1" applyAlignment="1">
      <alignment horizontal="left"/>
    </xf>
    <xf numFmtId="0" fontId="1" fillId="0" borderId="0" xfId="0" applyFont="1" applyAlignment="1">
      <alignment wrapText="1"/>
    </xf>
    <xf numFmtId="165" fontId="11" fillId="0" borderId="0" xfId="2" applyNumberFormat="1" applyFont="1" applyFill="1" applyBorder="1" applyAlignment="1" applyProtection="1">
      <alignment horizontal="center" vertical="center"/>
      <protection locked="0"/>
    </xf>
    <xf numFmtId="0" fontId="14" fillId="0" borderId="0" xfId="0" applyFont="1" applyAlignment="1">
      <alignment horizontal="center"/>
    </xf>
    <xf numFmtId="0" fontId="14" fillId="0" borderId="0" xfId="0" applyFont="1" applyAlignment="1">
      <alignment horizontal="center" wrapText="1"/>
    </xf>
    <xf numFmtId="0" fontId="26" fillId="5" borderId="14" xfId="0" applyFont="1" applyFill="1" applyBorder="1" applyAlignment="1">
      <alignment horizontal="center" vertical="center" shrinkToFit="1"/>
    </xf>
    <xf numFmtId="164" fontId="11" fillId="9" borderId="1" xfId="3" applyNumberFormat="1" applyFont="1" applyFill="1" applyBorder="1" applyAlignment="1" applyProtection="1">
      <alignment horizontal="center" vertical="center"/>
      <protection locked="0"/>
    </xf>
    <xf numFmtId="0" fontId="11" fillId="9" borderId="1" xfId="3" applyFont="1" applyFill="1" applyBorder="1" applyAlignment="1" applyProtection="1">
      <alignment horizontal="center" vertical="center"/>
      <protection locked="0"/>
    </xf>
    <xf numFmtId="9" fontId="11" fillId="9" borderId="1" xfId="4" applyFont="1" applyFill="1" applyBorder="1" applyAlignment="1" applyProtection="1">
      <alignment horizontal="center" vertical="center"/>
      <protection locked="0"/>
    </xf>
    <xf numFmtId="165" fontId="11" fillId="9" borderId="1" xfId="2" applyNumberFormat="1" applyFont="1" applyFill="1" applyBorder="1" applyAlignment="1" applyProtection="1">
      <alignment horizontal="center" vertical="center"/>
      <protection locked="0"/>
    </xf>
    <xf numFmtId="0" fontId="11" fillId="9" borderId="1" xfId="0" applyFont="1" applyFill="1" applyBorder="1" applyAlignment="1" applyProtection="1">
      <alignment horizontal="center" vertical="center"/>
      <protection locked="0"/>
    </xf>
    <xf numFmtId="0" fontId="25" fillId="0" borderId="0" xfId="0" applyFont="1" applyAlignment="1">
      <alignment vertical="center"/>
    </xf>
    <xf numFmtId="0" fontId="11" fillId="14" borderId="0" xfId="0" applyFont="1" applyFill="1" applyAlignment="1">
      <alignment horizontal="left" vertical="center" wrapText="1"/>
    </xf>
    <xf numFmtId="0" fontId="1" fillId="17" borderId="0" xfId="0" applyFont="1" applyFill="1" applyAlignment="1">
      <alignment horizontal="left" vertical="center" wrapText="1"/>
    </xf>
    <xf numFmtId="0" fontId="11" fillId="19" borderId="0" xfId="0" applyFont="1" applyFill="1" applyAlignment="1">
      <alignment horizontal="left" vertical="center" wrapText="1"/>
    </xf>
    <xf numFmtId="0" fontId="11" fillId="20" borderId="0" xfId="0" applyFont="1" applyFill="1" applyAlignment="1">
      <alignment horizontal="left" vertical="center" wrapText="1"/>
    </xf>
    <xf numFmtId="0" fontId="11" fillId="20" borderId="0" xfId="0" applyFont="1" applyFill="1" applyAlignment="1">
      <alignment vertical="center"/>
    </xf>
    <xf numFmtId="0" fontId="1" fillId="20" borderId="0" xfId="0" applyFont="1" applyFill="1" applyAlignment="1">
      <alignment horizontal="left" vertical="center" wrapText="1"/>
    </xf>
    <xf numFmtId="0" fontId="1" fillId="20" borderId="0" xfId="0" applyFont="1" applyFill="1" applyAlignment="1">
      <alignment vertical="center"/>
    </xf>
    <xf numFmtId="0" fontId="1" fillId="23" borderId="0" xfId="0" applyFont="1" applyFill="1" applyAlignment="1">
      <alignment horizontal="left" vertical="center" wrapText="1"/>
    </xf>
    <xf numFmtId="0" fontId="11" fillId="17" borderId="0" xfId="0" applyFont="1" applyFill="1" applyAlignment="1">
      <alignment horizontal="left" vertical="center" wrapText="1"/>
    </xf>
    <xf numFmtId="0" fontId="2" fillId="0" borderId="0" xfId="0" applyFont="1" applyAlignment="1">
      <alignment vertical="top" wrapText="1"/>
    </xf>
    <xf numFmtId="0" fontId="11" fillId="26" borderId="1" xfId="3" applyFont="1" applyFill="1" applyBorder="1" applyAlignment="1" applyProtection="1">
      <alignment horizontal="center" vertical="center"/>
      <protection locked="0"/>
    </xf>
    <xf numFmtId="9" fontId="11" fillId="26" borderId="1" xfId="4" applyFont="1" applyFill="1" applyBorder="1" applyAlignment="1" applyProtection="1">
      <alignment horizontal="center" vertical="center"/>
      <protection locked="0"/>
    </xf>
    <xf numFmtId="0" fontId="11" fillId="26" borderId="1" xfId="3" applyFont="1" applyFill="1" applyBorder="1" applyAlignment="1" applyProtection="1">
      <alignment vertical="center"/>
      <protection locked="0"/>
    </xf>
    <xf numFmtId="165" fontId="11" fillId="26" borderId="1" xfId="2" applyNumberFormat="1" applyFont="1" applyFill="1" applyBorder="1" applyAlignment="1" applyProtection="1">
      <alignment horizontal="center" vertical="center"/>
      <protection locked="0"/>
    </xf>
    <xf numFmtId="165" fontId="11" fillId="26" borderId="1" xfId="1" applyNumberFormat="1" applyFont="1" applyFill="1" applyBorder="1" applyAlignment="1" applyProtection="1">
      <alignment horizontal="center" vertical="center"/>
      <protection locked="0"/>
    </xf>
    <xf numFmtId="0" fontId="11" fillId="26" borderId="1" xfId="0" applyFont="1" applyFill="1" applyBorder="1" applyAlignment="1" applyProtection="1">
      <alignment horizontal="center" vertical="center"/>
      <protection locked="0"/>
    </xf>
    <xf numFmtId="165" fontId="11" fillId="26" borderId="2" xfId="2" applyNumberFormat="1" applyFont="1" applyFill="1" applyBorder="1" applyAlignment="1" applyProtection="1">
      <alignment horizontal="center" vertical="center"/>
      <protection locked="0"/>
    </xf>
    <xf numFmtId="165" fontId="31" fillId="26" borderId="1" xfId="2" applyNumberFormat="1" applyFont="1" applyFill="1" applyBorder="1" applyAlignment="1" applyProtection="1">
      <alignment horizontal="center" vertical="center"/>
      <protection locked="0"/>
    </xf>
    <xf numFmtId="165" fontId="31" fillId="26" borderId="1" xfId="1" applyNumberFormat="1" applyFont="1" applyFill="1" applyBorder="1" applyAlignment="1" applyProtection="1">
      <alignment horizontal="center" vertical="center" wrapText="1"/>
      <protection locked="0"/>
    </xf>
    <xf numFmtId="0" fontId="14" fillId="0" borderId="7" xfId="0" applyFont="1" applyBorder="1" applyAlignment="1">
      <alignment horizontal="center" vertical="center" wrapText="1"/>
    </xf>
    <xf numFmtId="0" fontId="14" fillId="3" borderId="0" xfId="0" applyFont="1" applyFill="1" applyAlignment="1">
      <alignment vertical="center" wrapText="1"/>
    </xf>
    <xf numFmtId="0" fontId="11" fillId="9" borderId="0" xfId="0" applyFont="1" applyFill="1" applyAlignment="1">
      <alignment horizontal="left" vertical="center"/>
    </xf>
    <xf numFmtId="0" fontId="15" fillId="9" borderId="0" xfId="0" applyFont="1" applyFill="1" applyAlignment="1">
      <alignment horizontal="left" vertical="center"/>
    </xf>
    <xf numFmtId="165" fontId="31" fillId="0" borderId="0" xfId="2" applyNumberFormat="1" applyFont="1" applyFill="1" applyBorder="1" applyAlignment="1" applyProtection="1">
      <alignment horizontal="center" vertical="center"/>
      <protection locked="0"/>
    </xf>
    <xf numFmtId="0" fontId="15" fillId="0" borderId="0" xfId="0" applyFont="1" applyAlignment="1">
      <alignment horizontal="left" vertical="center"/>
    </xf>
    <xf numFmtId="0" fontId="26" fillId="0" borderId="8" xfId="0" applyFont="1" applyBorder="1" applyAlignment="1">
      <alignment horizontal="center" vertical="center" shrinkToFit="1"/>
    </xf>
    <xf numFmtId="0" fontId="11" fillId="0" borderId="0" xfId="0" applyFont="1" applyAlignment="1" applyProtection="1">
      <alignment horizontal="center" vertical="center"/>
      <protection locked="0"/>
    </xf>
    <xf numFmtId="164" fontId="11" fillId="0" borderId="0" xfId="3" applyNumberFormat="1" applyFont="1" applyAlignment="1" applyProtection="1">
      <alignment horizontal="center" vertical="center"/>
      <protection locked="0"/>
    </xf>
    <xf numFmtId="0" fontId="10" fillId="0" borderId="0" xfId="0" applyFont="1" applyAlignment="1">
      <alignment horizontal="center" vertical="center" wrapText="1"/>
    </xf>
    <xf numFmtId="0" fontId="11" fillId="9" borderId="1" xfId="0" applyFont="1" applyFill="1" applyBorder="1" applyAlignment="1">
      <alignment vertical="center"/>
    </xf>
    <xf numFmtId="165" fontId="31" fillId="9" borderId="1" xfId="2" applyNumberFormat="1" applyFont="1" applyFill="1" applyBorder="1" applyAlignment="1" applyProtection="1">
      <alignment horizontal="center" vertical="center"/>
      <protection locked="0"/>
    </xf>
    <xf numFmtId="0" fontId="10" fillId="0" borderId="0" xfId="0" applyFont="1" applyAlignment="1">
      <alignment horizontal="center" vertical="center"/>
    </xf>
    <xf numFmtId="0" fontId="10" fillId="0" borderId="0" xfId="3" applyFont="1" applyAlignment="1">
      <alignment horizontal="center" vertical="center"/>
    </xf>
    <xf numFmtId="0" fontId="10" fillId="3" borderId="0" xfId="3" applyFont="1" applyFill="1" applyAlignment="1">
      <alignment horizontal="center" vertical="center"/>
    </xf>
    <xf numFmtId="164" fontId="31" fillId="26" borderId="1" xfId="3" applyNumberFormat="1" applyFont="1" applyFill="1" applyBorder="1" applyAlignment="1" applyProtection="1">
      <alignment horizontal="center" vertical="center"/>
      <protection locked="0"/>
    </xf>
    <xf numFmtId="165" fontId="31" fillId="9" borderId="0" xfId="2" applyNumberFormat="1" applyFont="1" applyFill="1" applyBorder="1" applyAlignment="1" applyProtection="1">
      <alignment horizontal="center" vertical="center"/>
      <protection locked="0"/>
    </xf>
    <xf numFmtId="0" fontId="44" fillId="0" borderId="0" xfId="0" applyFont="1" applyAlignment="1">
      <alignment vertical="center"/>
    </xf>
    <xf numFmtId="9" fontId="20" fillId="0" borderId="0" xfId="4" applyFont="1" applyBorder="1" applyAlignment="1" applyProtection="1">
      <alignment horizontal="center" vertical="center"/>
    </xf>
    <xf numFmtId="0" fontId="14" fillId="0" borderId="0" xfId="0" applyFont="1" applyAlignment="1">
      <alignment horizontal="left" vertical="center"/>
    </xf>
    <xf numFmtId="0" fontId="45" fillId="0" borderId="0" xfId="0" applyFont="1" applyAlignment="1">
      <alignment horizontal="left" vertical="center" wrapText="1"/>
    </xf>
    <xf numFmtId="0" fontId="14" fillId="0" borderId="0" xfId="7" applyFont="1" applyFill="1" applyAlignment="1" applyProtection="1">
      <alignment horizontal="center" vertical="center"/>
    </xf>
    <xf numFmtId="17" fontId="10" fillId="0" borderId="0" xfId="0" applyNumberFormat="1" applyFont="1" applyAlignment="1">
      <alignment horizontal="center" vertical="center"/>
    </xf>
    <xf numFmtId="0" fontId="31" fillId="9" borderId="1" xfId="0" applyFont="1" applyFill="1" applyBorder="1" applyAlignment="1">
      <alignment horizontal="center" vertical="center"/>
    </xf>
    <xf numFmtId="0" fontId="15" fillId="9" borderId="1" xfId="0" applyFont="1" applyFill="1" applyBorder="1" applyAlignment="1">
      <alignment horizontal="left" vertical="center"/>
    </xf>
    <xf numFmtId="0" fontId="3" fillId="9" borderId="1" xfId="0" applyFont="1" applyFill="1" applyBorder="1" applyAlignment="1">
      <alignment horizontal="center" vertical="center"/>
    </xf>
    <xf numFmtId="0" fontId="1" fillId="9" borderId="1" xfId="0" applyFont="1" applyFill="1" applyBorder="1" applyAlignment="1">
      <alignment horizontal="center" vertical="center"/>
    </xf>
    <xf numFmtId="0" fontId="10" fillId="0" borderId="0" xfId="0" applyFont="1"/>
    <xf numFmtId="0" fontId="24" fillId="0" borderId="0" xfId="0" applyFont="1" applyAlignment="1">
      <alignment horizontal="left" vertical="center"/>
    </xf>
    <xf numFmtId="0" fontId="1" fillId="0" borderId="6" xfId="0" applyFont="1" applyBorder="1" applyAlignment="1">
      <alignment vertical="center"/>
    </xf>
    <xf numFmtId="0" fontId="1" fillId="0" borderId="0" xfId="0" applyFont="1" applyAlignment="1">
      <alignment vertical="center" wrapText="1"/>
    </xf>
    <xf numFmtId="0" fontId="11" fillId="26" borderId="3" xfId="3" applyFont="1" applyFill="1" applyBorder="1" applyAlignment="1" applyProtection="1">
      <alignment horizontal="center" vertical="center"/>
      <protection locked="0"/>
    </xf>
    <xf numFmtId="0" fontId="11" fillId="26" borderId="4" xfId="3" applyFont="1" applyFill="1" applyBorder="1" applyAlignment="1" applyProtection="1">
      <alignment horizontal="center" vertical="center"/>
      <protection locked="0"/>
    </xf>
    <xf numFmtId="0" fontId="11" fillId="26" borderId="5" xfId="3" applyFont="1" applyFill="1" applyBorder="1" applyAlignment="1" applyProtection="1">
      <alignment horizontal="center" vertical="center"/>
      <protection locked="0"/>
    </xf>
    <xf numFmtId="0" fontId="18" fillId="8" borderId="0" xfId="0" applyFont="1" applyFill="1" applyAlignment="1">
      <alignment horizontal="left" vertical="center" wrapText="1"/>
    </xf>
    <xf numFmtId="0" fontId="18" fillId="11" borderId="0" xfId="0" applyFont="1" applyFill="1" applyAlignment="1">
      <alignment horizontal="left" vertical="center" wrapText="1"/>
    </xf>
    <xf numFmtId="0" fontId="18" fillId="7" borderId="0" xfId="0" applyFont="1" applyFill="1" applyAlignment="1">
      <alignment horizontal="left" vertical="center" wrapText="1"/>
    </xf>
    <xf numFmtId="0" fontId="36" fillId="10" borderId="0" xfId="0" applyFont="1" applyFill="1" applyAlignment="1">
      <alignment horizontal="left" vertical="center" wrapText="1"/>
    </xf>
    <xf numFmtId="0" fontId="18" fillId="12" borderId="0" xfId="0" applyFont="1" applyFill="1" applyAlignment="1">
      <alignment horizontal="left" vertical="center" wrapText="1"/>
    </xf>
    <xf numFmtId="0" fontId="45" fillId="0" borderId="0" xfId="0" applyFont="1" applyAlignment="1">
      <alignment horizontal="left" vertical="center" wrapText="1"/>
    </xf>
    <xf numFmtId="0" fontId="37" fillId="24" borderId="0" xfId="0" applyFont="1" applyFill="1" applyAlignment="1">
      <alignment horizontal="left" vertical="center" wrapText="1"/>
    </xf>
    <xf numFmtId="0" fontId="11" fillId="2" borderId="3" xfId="0" applyFont="1" applyFill="1" applyBorder="1" applyAlignment="1" applyProtection="1">
      <alignment horizontal="center" vertical="center"/>
      <protection locked="0"/>
    </xf>
    <xf numFmtId="0" fontId="11" fillId="2" borderId="7"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37" fillId="15" borderId="0" xfId="0" applyFont="1" applyFill="1" applyAlignment="1">
      <alignment horizontal="left" vertical="center" wrapText="1"/>
    </xf>
    <xf numFmtId="9" fontId="19" fillId="0" borderId="0" xfId="0" applyNumberFormat="1" applyFont="1" applyAlignment="1">
      <alignment horizontal="center" vertical="center" wrapText="1"/>
    </xf>
    <xf numFmtId="0" fontId="37" fillId="13" borderId="0" xfId="0" applyFont="1" applyFill="1" applyAlignment="1">
      <alignment horizontal="left" vertical="center" wrapText="1"/>
    </xf>
    <xf numFmtId="0" fontId="37" fillId="18" borderId="0" xfId="0" applyFont="1" applyFill="1" applyAlignment="1">
      <alignment horizontal="left" vertical="center" wrapText="1"/>
    </xf>
    <xf numFmtId="0" fontId="37" fillId="22" borderId="0" xfId="0" applyFont="1" applyFill="1" applyAlignment="1">
      <alignment horizontal="left" vertical="center" wrapText="1"/>
    </xf>
    <xf numFmtId="0" fontId="37" fillId="16" borderId="0" xfId="0" applyFont="1" applyFill="1" applyAlignment="1">
      <alignment horizontal="left" vertical="center" wrapText="1"/>
    </xf>
    <xf numFmtId="0" fontId="37" fillId="21" borderId="0" xfId="0" applyFont="1" applyFill="1" applyAlignment="1">
      <alignment horizontal="left" vertical="center" wrapText="1"/>
    </xf>
    <xf numFmtId="165" fontId="11" fillId="2" borderId="9" xfId="2" applyNumberFormat="1" applyFont="1" applyFill="1" applyBorder="1" applyAlignment="1" applyProtection="1">
      <alignment horizontal="left" vertical="top"/>
      <protection locked="0"/>
    </xf>
    <xf numFmtId="165" fontId="11" fillId="2" borderId="10" xfId="2" applyNumberFormat="1" applyFont="1" applyFill="1" applyBorder="1" applyAlignment="1" applyProtection="1">
      <alignment horizontal="left" vertical="top"/>
      <protection locked="0"/>
    </xf>
    <xf numFmtId="165" fontId="11" fillId="2" borderId="11" xfId="2" applyNumberFormat="1" applyFont="1" applyFill="1" applyBorder="1" applyAlignment="1" applyProtection="1">
      <alignment horizontal="left" vertical="top"/>
      <protection locked="0"/>
    </xf>
    <xf numFmtId="165" fontId="11" fillId="2" borderId="15" xfId="2" applyNumberFormat="1" applyFont="1" applyFill="1" applyBorder="1" applyAlignment="1" applyProtection="1">
      <alignment horizontal="left" vertical="top"/>
      <protection locked="0"/>
    </xf>
    <xf numFmtId="165" fontId="11" fillId="2" borderId="0" xfId="2" applyNumberFormat="1" applyFont="1" applyFill="1" applyBorder="1" applyAlignment="1" applyProtection="1">
      <alignment horizontal="left" vertical="top"/>
      <protection locked="0"/>
    </xf>
    <xf numFmtId="165" fontId="11" fillId="2" borderId="16" xfId="2" applyNumberFormat="1" applyFont="1" applyFill="1" applyBorder="1" applyAlignment="1" applyProtection="1">
      <alignment horizontal="left" vertical="top"/>
      <protection locked="0"/>
    </xf>
    <xf numFmtId="165" fontId="11" fillId="2" borderId="12" xfId="2" applyNumberFormat="1" applyFont="1" applyFill="1" applyBorder="1" applyAlignment="1" applyProtection="1">
      <alignment horizontal="left" vertical="top"/>
      <protection locked="0"/>
    </xf>
    <xf numFmtId="165" fontId="11" fillId="2" borderId="7" xfId="2" applyNumberFormat="1" applyFont="1" applyFill="1" applyBorder="1" applyAlignment="1" applyProtection="1">
      <alignment horizontal="left" vertical="top"/>
      <protection locked="0"/>
    </xf>
    <xf numFmtId="165" fontId="11" fillId="2" borderId="13" xfId="2" applyNumberFormat="1" applyFont="1" applyFill="1" applyBorder="1" applyAlignment="1" applyProtection="1">
      <alignment horizontal="left" vertical="top"/>
      <protection locked="0"/>
    </xf>
    <xf numFmtId="0" fontId="11" fillId="26" borderId="3" xfId="0" applyFont="1" applyFill="1" applyBorder="1" applyAlignment="1" applyProtection="1">
      <alignment horizontal="center" vertical="center"/>
      <protection locked="0"/>
    </xf>
    <xf numFmtId="0" fontId="11" fillId="26" borderId="4" xfId="0" applyFont="1" applyFill="1" applyBorder="1" applyAlignment="1" applyProtection="1">
      <alignment horizontal="center" vertical="center"/>
      <protection locked="0"/>
    </xf>
    <xf numFmtId="0" fontId="11" fillId="26" borderId="5" xfId="0" applyFont="1" applyFill="1" applyBorder="1" applyAlignment="1" applyProtection="1">
      <alignment horizontal="center" vertical="center"/>
      <protection locked="0"/>
    </xf>
    <xf numFmtId="0" fontId="14" fillId="0" borderId="7" xfId="0" applyFont="1" applyBorder="1" applyAlignment="1">
      <alignment horizontal="center" wrapText="1"/>
    </xf>
    <xf numFmtId="0" fontId="13" fillId="18" borderId="0" xfId="0" applyFont="1" applyFill="1" applyAlignment="1">
      <alignment horizontal="left" vertical="center" wrapText="1"/>
    </xf>
    <xf numFmtId="0" fontId="13" fillId="25" borderId="0" xfId="0" applyFont="1" applyFill="1" applyAlignment="1">
      <alignment horizontal="left" vertical="center" wrapText="1"/>
    </xf>
  </cellXfs>
  <cellStyles count="8">
    <cellStyle name="Comma" xfId="1" builtinId="3"/>
    <cellStyle name="Comma 2" xfId="2" xr:uid="{00000000-0005-0000-0000-000001000000}"/>
    <cellStyle name="Good" xfId="7" builtinId="26"/>
    <cellStyle name="Hyperlink" xfId="6" builtinId="8"/>
    <cellStyle name="Normal" xfId="0" builtinId="0"/>
    <cellStyle name="Normal 2" xfId="3" xr:uid="{00000000-0005-0000-0000-000005000000}"/>
    <cellStyle name="Percent" xfId="4" builtinId="5"/>
    <cellStyle name="Percent 2" xfId="5" xr:uid="{00000000-0005-0000-0000-000007000000}"/>
  </cellStyles>
  <dxfs count="1">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EFED6"/>
      <color rgb="FFFDE3CF"/>
      <color rgb="FFFBDFE4"/>
      <color rgb="FFFDF1F3"/>
      <color rgb="FFFFF8F3"/>
      <color rgb="FFEAF9FC"/>
      <color rgb="FFA2D9EE"/>
      <color rgb="FF5FC4E3"/>
      <color rgb="FFE7ECF5"/>
      <color rgb="FFCAD4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129540</xdr:rowOff>
    </xdr:to>
    <xdr:sp macro="" textlink="">
      <xdr:nvSpPr>
        <xdr:cNvPr id="5122" name="AutoShape 2" descr="GSMA logo">
          <a:extLst>
            <a:ext uri="{FF2B5EF4-FFF2-40B4-BE49-F238E27FC236}">
              <a16:creationId xmlns:a16="http://schemas.microsoft.com/office/drawing/2014/main" id="{00000000-0008-0000-0000-000002140000}"/>
            </a:ext>
          </a:extLst>
        </xdr:cNvPr>
        <xdr:cNvSpPr>
          <a:spLocks noChangeAspect="1" noChangeArrowheads="1"/>
        </xdr:cNvSpPr>
      </xdr:nvSpPr>
      <xdr:spPr bwMode="auto">
        <a:xfrm>
          <a:off x="35052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289559</xdr:colOff>
      <xdr:row>1</xdr:row>
      <xdr:rowOff>22860</xdr:rowOff>
    </xdr:from>
    <xdr:to>
      <xdr:col>4</xdr:col>
      <xdr:colOff>190074</xdr:colOff>
      <xdr:row>3</xdr:row>
      <xdr:rowOff>121920</xdr:rowOff>
    </xdr:to>
    <xdr:pic>
      <xdr:nvPicPr>
        <xdr:cNvPr id="8" name="Picture 7">
          <a:extLst>
            <a:ext uri="{FF2B5EF4-FFF2-40B4-BE49-F238E27FC236}">
              <a16:creationId xmlns:a16="http://schemas.microsoft.com/office/drawing/2014/main" id="{B4F651AF-3B0D-1A66-5F46-4942D51FAD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9559" y="190500"/>
          <a:ext cx="12907855" cy="861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190526</xdr:colOff>
      <xdr:row>3</xdr:row>
      <xdr:rowOff>129540</xdr:rowOff>
    </xdr:to>
    <xdr:pic>
      <xdr:nvPicPr>
        <xdr:cNvPr id="5" name="Picture 4">
          <a:extLst>
            <a:ext uri="{FF2B5EF4-FFF2-40B4-BE49-F238E27FC236}">
              <a16:creationId xmlns:a16="http://schemas.microsoft.com/office/drawing/2014/main" id="{85807ED2-CECD-46B8-4122-09CB1D9FEF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0520" y="167640"/>
          <a:ext cx="13373126" cy="8915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sma.com/mobilefordevelopment/wp-content/uploads/2022/07/Benchmark-Report-2022_SAMPLE.pdf" TargetMode="External"/><Relationship Id="rId1" Type="http://schemas.openxmlformats.org/officeDocument/2006/relationships/hyperlink" Target="http://www.gsma.com/soti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BDFE4"/>
  </sheetPr>
  <dimension ref="A1:E59"/>
  <sheetViews>
    <sheetView showGridLines="0" tabSelected="1" workbookViewId="0">
      <selection activeCell="B26" sqref="B26"/>
    </sheetView>
  </sheetViews>
  <sheetFormatPr defaultRowHeight="13.2" x14ac:dyDescent="0.25"/>
  <cols>
    <col min="1" max="1" width="5.109375" customWidth="1"/>
    <col min="2" max="2" width="32.5546875" customWidth="1"/>
    <col min="3" max="3" width="143.109375" customWidth="1"/>
  </cols>
  <sheetData>
    <row r="1" spans="2:5" ht="13.65" customHeight="1" x14ac:dyDescent="0.25">
      <c r="C1" s="133"/>
      <c r="D1" s="4"/>
      <c r="E1" s="35"/>
    </row>
    <row r="2" spans="2:5" ht="47.25" customHeight="1" x14ac:dyDescent="0.25">
      <c r="C2" s="133"/>
      <c r="D2" s="4"/>
      <c r="E2" s="35"/>
    </row>
    <row r="3" spans="2:5" x14ac:dyDescent="0.25">
      <c r="B3" s="6"/>
      <c r="D3" s="4"/>
      <c r="E3" s="3"/>
    </row>
    <row r="4" spans="2:5" x14ac:dyDescent="0.25">
      <c r="B4" s="6"/>
      <c r="D4" s="4"/>
      <c r="E4" s="3"/>
    </row>
    <row r="5" spans="2:5" x14ac:dyDescent="0.25">
      <c r="B5" s="6"/>
      <c r="D5" s="4"/>
      <c r="E5" s="3"/>
    </row>
    <row r="6" spans="2:5" x14ac:dyDescent="0.25">
      <c r="B6" s="6"/>
      <c r="D6" s="4"/>
      <c r="E6" s="3"/>
    </row>
    <row r="7" spans="2:5" ht="52.8" x14ac:dyDescent="0.25">
      <c r="B7" s="7" t="s">
        <v>0</v>
      </c>
      <c r="C7" s="11" t="s">
        <v>1</v>
      </c>
      <c r="D7" s="5"/>
      <c r="E7" s="5"/>
    </row>
    <row r="8" spans="2:5" x14ac:dyDescent="0.25">
      <c r="C8" s="83"/>
      <c r="D8" s="5"/>
      <c r="E8" s="5"/>
    </row>
    <row r="9" spans="2:5" x14ac:dyDescent="0.25">
      <c r="C9" s="64" t="s">
        <v>2</v>
      </c>
      <c r="D9" s="5"/>
      <c r="E9" s="5"/>
    </row>
    <row r="10" spans="2:5" x14ac:dyDescent="0.25">
      <c r="C10" s="64" t="s">
        <v>3</v>
      </c>
      <c r="D10" s="5"/>
      <c r="E10" s="5"/>
    </row>
    <row r="11" spans="2:5" x14ac:dyDescent="0.25">
      <c r="D11" s="4"/>
      <c r="E11" s="3"/>
    </row>
    <row r="12" spans="2:5" x14ac:dyDescent="0.25">
      <c r="D12" s="4"/>
      <c r="E12" s="3"/>
    </row>
    <row r="13" spans="2:5" ht="118.8" x14ac:dyDescent="0.25">
      <c r="B13" s="8" t="s">
        <v>4</v>
      </c>
      <c r="C13" s="11" t="s">
        <v>5</v>
      </c>
      <c r="D13" s="4"/>
      <c r="E13" s="3"/>
    </row>
    <row r="14" spans="2:5" ht="17.399999999999999" x14ac:dyDescent="0.25">
      <c r="B14" s="8"/>
      <c r="C14" s="9"/>
      <c r="D14" s="4"/>
      <c r="E14" s="3"/>
    </row>
    <row r="15" spans="2:5" x14ac:dyDescent="0.25">
      <c r="D15" s="4"/>
      <c r="E15" s="3"/>
    </row>
    <row r="16" spans="2:5" ht="39.6" x14ac:dyDescent="0.25">
      <c r="B16" s="103" t="s">
        <v>6</v>
      </c>
      <c r="C16" s="83" t="s">
        <v>7</v>
      </c>
      <c r="D16" s="4"/>
      <c r="E16" s="3"/>
    </row>
    <row r="17" spans="1:5" ht="17.399999999999999" x14ac:dyDescent="0.3">
      <c r="B17" s="1"/>
      <c r="C17" s="83"/>
      <c r="D17" s="4"/>
      <c r="E17" s="3"/>
    </row>
    <row r="18" spans="1:5" ht="17.399999999999999" x14ac:dyDescent="0.3">
      <c r="B18" s="1" t="s">
        <v>8</v>
      </c>
      <c r="C18" s="83"/>
      <c r="D18" s="4"/>
      <c r="E18" s="3"/>
    </row>
    <row r="19" spans="1:5" ht="17.399999999999999" x14ac:dyDescent="0.3">
      <c r="B19" s="1"/>
      <c r="C19" s="83"/>
      <c r="D19" s="4"/>
      <c r="E19" s="3"/>
    </row>
    <row r="20" spans="1:5" x14ac:dyDescent="0.25">
      <c r="B20" s="57" t="s">
        <v>9</v>
      </c>
      <c r="C20" s="57" t="s">
        <v>10</v>
      </c>
      <c r="D20" s="4"/>
      <c r="E20" s="3"/>
    </row>
    <row r="21" spans="1:5" ht="26.4" x14ac:dyDescent="0.25">
      <c r="B21" s="142" t="s">
        <v>11</v>
      </c>
      <c r="C21" s="13" t="s">
        <v>12</v>
      </c>
      <c r="D21" s="4"/>
      <c r="E21" s="3"/>
    </row>
    <row r="22" spans="1:5" ht="39.6" x14ac:dyDescent="0.25">
      <c r="A22" s="6"/>
      <c r="B22" s="13" t="s">
        <v>13</v>
      </c>
      <c r="C22" s="13" t="s">
        <v>14</v>
      </c>
      <c r="D22" s="60"/>
      <c r="E22" s="61"/>
    </row>
    <row r="23" spans="1:5" x14ac:dyDescent="0.25">
      <c r="B23" s="142" t="s">
        <v>15</v>
      </c>
      <c r="C23" s="13" t="s">
        <v>16</v>
      </c>
      <c r="D23" s="4"/>
      <c r="E23" s="3"/>
    </row>
    <row r="24" spans="1:5" x14ac:dyDescent="0.25">
      <c r="B24" s="58" t="s">
        <v>17</v>
      </c>
      <c r="C24" s="13" t="s">
        <v>18</v>
      </c>
      <c r="D24" s="4"/>
      <c r="E24" s="3"/>
    </row>
    <row r="25" spans="1:5" ht="52.8" x14ac:dyDescent="0.25">
      <c r="B25" s="142" t="s">
        <v>19</v>
      </c>
      <c r="C25" s="13" t="s">
        <v>20</v>
      </c>
      <c r="D25" s="4"/>
      <c r="E25" s="3"/>
    </row>
    <row r="26" spans="1:5" x14ac:dyDescent="0.25">
      <c r="B26" s="142" t="s">
        <v>21</v>
      </c>
      <c r="C26" s="13" t="s">
        <v>22</v>
      </c>
      <c r="D26" s="4"/>
      <c r="E26" s="3"/>
    </row>
    <row r="27" spans="1:5" x14ac:dyDescent="0.25">
      <c r="B27" s="142" t="s">
        <v>23</v>
      </c>
      <c r="C27" s="13" t="s">
        <v>24</v>
      </c>
      <c r="D27" s="4"/>
      <c r="E27" s="3"/>
    </row>
    <row r="28" spans="1:5" x14ac:dyDescent="0.25">
      <c r="B28" s="142" t="s">
        <v>25</v>
      </c>
      <c r="C28" s="13" t="s">
        <v>26</v>
      </c>
      <c r="D28" s="4"/>
      <c r="E28" s="3"/>
    </row>
    <row r="29" spans="1:5" x14ac:dyDescent="0.25">
      <c r="B29" s="142" t="s">
        <v>27</v>
      </c>
      <c r="C29" s="59" t="s">
        <v>28</v>
      </c>
      <c r="D29" s="4"/>
      <c r="E29" s="3"/>
    </row>
    <row r="30" spans="1:5" x14ac:dyDescent="0.25">
      <c r="B30" s="142" t="s">
        <v>29</v>
      </c>
      <c r="C30" s="59" t="s">
        <v>30</v>
      </c>
      <c r="D30" s="4"/>
      <c r="E30" s="3"/>
    </row>
    <row r="31" spans="1:5" x14ac:dyDescent="0.25">
      <c r="B31" s="142" t="s">
        <v>31</v>
      </c>
      <c r="C31" s="59" t="s">
        <v>32</v>
      </c>
      <c r="D31" s="4"/>
      <c r="E31" s="3"/>
    </row>
    <row r="32" spans="1:5" ht="26.4" x14ac:dyDescent="0.25">
      <c r="B32" s="142" t="s">
        <v>33</v>
      </c>
      <c r="C32" s="13" t="s">
        <v>34</v>
      </c>
      <c r="D32" s="4"/>
      <c r="E32" s="3"/>
    </row>
    <row r="33" spans="2:5" x14ac:dyDescent="0.25">
      <c r="B33" s="142" t="s">
        <v>35</v>
      </c>
      <c r="C33" s="13" t="s">
        <v>36</v>
      </c>
      <c r="D33" s="4"/>
      <c r="E33" s="3"/>
    </row>
    <row r="34" spans="2:5" ht="26.4" x14ac:dyDescent="0.25">
      <c r="B34" s="142" t="s">
        <v>37</v>
      </c>
      <c r="C34" s="13" t="s">
        <v>38</v>
      </c>
      <c r="D34" s="4"/>
      <c r="E34" s="3"/>
    </row>
    <row r="35" spans="2:5" ht="26.4" x14ac:dyDescent="0.25">
      <c r="B35" s="142" t="s">
        <v>39</v>
      </c>
      <c r="C35" s="13" t="s">
        <v>40</v>
      </c>
      <c r="D35" s="4"/>
      <c r="E35" s="3"/>
    </row>
    <row r="36" spans="2:5" x14ac:dyDescent="0.25">
      <c r="D36" s="4"/>
      <c r="E36" s="3"/>
    </row>
    <row r="37" spans="2:5" ht="17.399999999999999" x14ac:dyDescent="0.3">
      <c r="B37" s="1" t="s">
        <v>41</v>
      </c>
      <c r="D37" s="4"/>
      <c r="E37" s="3"/>
    </row>
    <row r="38" spans="2:5" ht="17.399999999999999" x14ac:dyDescent="0.3">
      <c r="B38" s="1"/>
      <c r="D38" s="4"/>
      <c r="E38" s="3"/>
    </row>
    <row r="39" spans="2:5" x14ac:dyDescent="0.25">
      <c r="B39" s="10" t="s">
        <v>9</v>
      </c>
      <c r="C39" s="10" t="s">
        <v>42</v>
      </c>
      <c r="D39" s="4"/>
      <c r="E39" s="3"/>
    </row>
    <row r="40" spans="2:5" ht="39.6" x14ac:dyDescent="0.25">
      <c r="B40" s="75" t="s">
        <v>43</v>
      </c>
      <c r="C40" s="75" t="s">
        <v>44</v>
      </c>
      <c r="D40" s="4"/>
      <c r="E40" s="3"/>
    </row>
    <row r="41" spans="2:5" ht="118.8" x14ac:dyDescent="0.25">
      <c r="B41" s="13" t="s">
        <v>45</v>
      </c>
      <c r="C41" s="13" t="s">
        <v>46</v>
      </c>
      <c r="D41" s="4"/>
      <c r="E41" s="3"/>
    </row>
    <row r="42" spans="2:5" x14ac:dyDescent="0.25">
      <c r="B42" s="74" t="s">
        <v>47</v>
      </c>
      <c r="C42" s="74" t="s">
        <v>48</v>
      </c>
      <c r="D42" s="4"/>
      <c r="E42" s="3"/>
    </row>
    <row r="43" spans="2:5" x14ac:dyDescent="0.25">
      <c r="D43" s="4"/>
      <c r="E43" s="3"/>
    </row>
    <row r="44" spans="2:5" x14ac:dyDescent="0.25">
      <c r="D44" s="4"/>
      <c r="E44" s="3"/>
    </row>
    <row r="45" spans="2:5" x14ac:dyDescent="0.25">
      <c r="B45" s="140"/>
      <c r="D45" s="4"/>
      <c r="E45" s="3"/>
    </row>
    <row r="46" spans="2:5" x14ac:dyDescent="0.25">
      <c r="D46" s="4"/>
      <c r="E46" s="3"/>
    </row>
    <row r="47" spans="2:5" x14ac:dyDescent="0.25">
      <c r="D47" s="4"/>
      <c r="E47" s="3"/>
    </row>
    <row r="48" spans="2:5" x14ac:dyDescent="0.25">
      <c r="D48" s="4"/>
      <c r="E48" s="3"/>
    </row>
    <row r="59" spans="2:2" x14ac:dyDescent="0.25">
      <c r="B59" s="140"/>
    </row>
  </sheetData>
  <hyperlinks>
    <hyperlink ref="C9" r:id="rId1" display="View the 2021 State of the Industry Report on Mobile Money" xr:uid="{00000000-0004-0000-0000-000000000000}"/>
    <hyperlink ref="C10"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CEFED6"/>
    <pageSetUpPr autoPageBreaks="0"/>
  </sheetPr>
  <dimension ref="A2:AF335"/>
  <sheetViews>
    <sheetView showGridLines="0" topLeftCell="B1" zoomScaleNormal="100" zoomScaleSheetLayoutView="85" zoomScalePageLayoutView="70" workbookViewId="0">
      <selection activeCell="B5" sqref="B5"/>
    </sheetView>
  </sheetViews>
  <sheetFormatPr defaultColWidth="8.5546875" defaultRowHeight="13.2" x14ac:dyDescent="0.25"/>
  <cols>
    <col min="1" max="1" width="5.109375" style="14" customWidth="1"/>
    <col min="2" max="2" width="149.109375" style="9" bestFit="1" customWidth="1"/>
    <col min="3" max="3" width="17.5546875" style="40" customWidth="1"/>
    <col min="4" max="4" width="2.44140625" style="40" customWidth="1"/>
    <col min="5" max="5" width="1.44140625" style="40" customWidth="1"/>
    <col min="6" max="6" width="17.5546875" style="40" customWidth="1"/>
    <col min="7" max="7" width="2.5546875" style="40" customWidth="1"/>
    <col min="8" max="8" width="1.44140625" style="40" customWidth="1"/>
    <col min="9" max="9" width="17.5546875" style="40" customWidth="1"/>
    <col min="10" max="10" width="2.44140625" style="40" customWidth="1"/>
    <col min="11" max="11" width="1.44140625" style="40" customWidth="1"/>
    <col min="12" max="12" width="17.5546875" style="40" customWidth="1"/>
    <col min="13" max="13" width="2.44140625" style="14" customWidth="1"/>
    <col min="14" max="14" width="1.44140625" style="14" customWidth="1"/>
    <col min="15" max="15" width="17.5546875" style="15" customWidth="1"/>
    <col min="16" max="16" width="2.44140625" style="15" customWidth="1"/>
    <col min="17" max="17" width="1.44140625" style="15" customWidth="1"/>
    <col min="18" max="18" width="17.5546875" style="19" customWidth="1"/>
    <col min="19" max="19" width="2.44140625" style="14" customWidth="1"/>
    <col min="20" max="20" width="1.44140625" style="29" customWidth="1"/>
    <col min="21" max="21" width="17.5546875" style="14" customWidth="1"/>
    <col min="22" max="22" width="2.44140625" style="14" customWidth="1"/>
    <col min="23" max="23" width="2.109375" style="14" customWidth="1"/>
    <col min="24" max="24" width="17.5546875" style="14" customWidth="1"/>
    <col min="25" max="25" width="2.44140625" style="14" customWidth="1"/>
    <col min="26" max="26" width="1.5546875" style="14" customWidth="1"/>
    <col min="27" max="27" width="17.5546875" style="14" customWidth="1"/>
    <col min="28" max="29" width="2.44140625" style="14" customWidth="1"/>
    <col min="30" max="30" width="16.5546875" style="14" customWidth="1"/>
    <col min="31" max="31" width="4.5546875" style="14" customWidth="1"/>
    <col min="32" max="32" width="18.44140625" style="14" customWidth="1"/>
    <col min="33" max="16384" width="8.5546875" style="14"/>
  </cols>
  <sheetData>
    <row r="2" spans="1:20" ht="47.25" customHeight="1" x14ac:dyDescent="0.25">
      <c r="B2" s="152"/>
      <c r="C2" s="152"/>
      <c r="D2" s="152"/>
      <c r="E2" s="152"/>
      <c r="F2" s="152"/>
      <c r="G2" s="152"/>
      <c r="H2" s="152"/>
      <c r="I2" s="152"/>
      <c r="J2" s="152"/>
      <c r="K2" s="152"/>
      <c r="L2" s="152"/>
      <c r="M2" s="17"/>
      <c r="N2" s="17"/>
      <c r="P2" s="16"/>
      <c r="Q2" s="16"/>
    </row>
    <row r="3" spans="1:20" x14ac:dyDescent="0.25">
      <c r="P3" s="16"/>
      <c r="Q3" s="16"/>
      <c r="R3" s="71"/>
    </row>
    <row r="4" spans="1:20" x14ac:dyDescent="0.25">
      <c r="P4" s="16"/>
      <c r="Q4" s="16"/>
      <c r="R4" s="71"/>
    </row>
    <row r="5" spans="1:20" s="18" customFormat="1" ht="18" customHeight="1" x14ac:dyDescent="0.25">
      <c r="B5" s="12"/>
      <c r="C5" s="41"/>
      <c r="D5" s="41"/>
      <c r="E5" s="41"/>
      <c r="F5" s="41"/>
      <c r="G5" s="41"/>
      <c r="H5" s="41"/>
      <c r="I5" s="41"/>
      <c r="J5" s="41"/>
      <c r="K5" s="41"/>
      <c r="L5" s="41"/>
      <c r="O5" s="15"/>
      <c r="P5" s="16"/>
      <c r="Q5" s="16"/>
      <c r="R5" s="19"/>
      <c r="T5" s="30"/>
    </row>
    <row r="6" spans="1:20" s="18" customFormat="1" ht="17.399999999999999" x14ac:dyDescent="0.25">
      <c r="A6" s="32"/>
      <c r="B6" s="149" t="s">
        <v>49</v>
      </c>
      <c r="C6" s="149"/>
      <c r="D6" s="149"/>
      <c r="E6" s="149"/>
      <c r="F6" s="149"/>
      <c r="G6" s="149"/>
      <c r="H6" s="149"/>
      <c r="I6" s="149"/>
      <c r="J6" s="149"/>
      <c r="K6" s="149"/>
      <c r="L6" s="149"/>
      <c r="M6" s="149"/>
      <c r="N6" s="149"/>
      <c r="O6" s="149" t="s">
        <v>50</v>
      </c>
      <c r="P6" s="149"/>
      <c r="Q6" s="149"/>
      <c r="R6" s="149"/>
    </row>
    <row r="7" spans="1:20" s="18" customFormat="1" x14ac:dyDescent="0.25">
      <c r="B7" s="93" t="s">
        <v>51</v>
      </c>
    </row>
    <row r="8" spans="1:20" s="18" customFormat="1" ht="13.5" customHeight="1" thickBot="1" x14ac:dyDescent="0.3">
      <c r="A8" s="41"/>
      <c r="C8" s="41"/>
      <c r="D8" s="41"/>
      <c r="E8" s="41"/>
      <c r="F8" s="41"/>
      <c r="G8" s="41"/>
      <c r="H8" s="41"/>
      <c r="I8" s="41"/>
      <c r="J8" s="41"/>
      <c r="K8" s="41"/>
      <c r="L8" s="41"/>
      <c r="O8" s="15"/>
      <c r="P8" s="16"/>
      <c r="Q8" s="16"/>
      <c r="R8" s="19"/>
      <c r="T8" s="30"/>
    </row>
    <row r="9" spans="1:20" s="18" customFormat="1" ht="13.8" thickBot="1" x14ac:dyDescent="0.3">
      <c r="A9" s="41"/>
      <c r="B9" s="12" t="s">
        <v>52</v>
      </c>
      <c r="C9" s="144"/>
      <c r="D9" s="145"/>
      <c r="E9" s="145"/>
      <c r="F9" s="145"/>
      <c r="G9" s="145"/>
      <c r="H9" s="145"/>
      <c r="I9" s="145"/>
      <c r="J9" s="145"/>
      <c r="K9" s="145"/>
      <c r="L9" s="146"/>
      <c r="O9" s="65"/>
      <c r="P9" s="16"/>
      <c r="Q9" s="16"/>
      <c r="R9" s="19"/>
      <c r="T9" s="66"/>
    </row>
    <row r="10" spans="1:20" s="18" customFormat="1" ht="13.8" thickBot="1" x14ac:dyDescent="0.3">
      <c r="B10" s="12" t="s">
        <v>53</v>
      </c>
      <c r="C10" s="144"/>
      <c r="D10" s="145"/>
      <c r="E10" s="145"/>
      <c r="F10" s="145"/>
      <c r="G10" s="145"/>
      <c r="H10" s="145"/>
      <c r="I10" s="145"/>
      <c r="J10" s="145"/>
      <c r="K10" s="145"/>
      <c r="L10" s="146"/>
      <c r="O10" s="65"/>
      <c r="P10" s="16"/>
      <c r="Q10" s="16"/>
      <c r="R10" s="19"/>
      <c r="T10" s="66"/>
    </row>
    <row r="11" spans="1:20" s="18" customFormat="1" ht="13.8" thickBot="1" x14ac:dyDescent="0.3">
      <c r="B11" s="12" t="s">
        <v>54</v>
      </c>
      <c r="C11" s="144"/>
      <c r="D11" s="145"/>
      <c r="E11" s="145"/>
      <c r="F11" s="145"/>
      <c r="G11" s="145"/>
      <c r="H11" s="145"/>
      <c r="I11" s="145"/>
      <c r="J11" s="145"/>
      <c r="K11" s="145"/>
      <c r="L11" s="146"/>
      <c r="O11" s="65"/>
      <c r="P11" s="16"/>
      <c r="Q11" s="16"/>
      <c r="R11" s="19"/>
      <c r="T11" s="66"/>
    </row>
    <row r="12" spans="1:20" s="18" customFormat="1" ht="13.8" thickBot="1" x14ac:dyDescent="0.3">
      <c r="B12" s="12" t="s">
        <v>55</v>
      </c>
      <c r="C12" s="128" t="s">
        <v>56</v>
      </c>
      <c r="D12" s="20"/>
      <c r="E12" s="20"/>
      <c r="F12" s="20"/>
      <c r="G12" s="20"/>
      <c r="H12" s="20"/>
      <c r="I12" s="20"/>
      <c r="J12" s="20"/>
      <c r="K12" s="20"/>
      <c r="L12" s="20"/>
      <c r="O12" s="15"/>
      <c r="P12" s="16"/>
      <c r="Q12" s="16"/>
      <c r="R12" s="19"/>
      <c r="T12" s="66"/>
    </row>
    <row r="13" spans="1:20" s="18" customFormat="1" ht="13.8" thickBot="1" x14ac:dyDescent="0.3">
      <c r="B13" s="12"/>
      <c r="C13" s="121"/>
      <c r="D13" s="20"/>
      <c r="E13" s="20"/>
      <c r="F13" s="20"/>
      <c r="G13" s="20"/>
      <c r="H13" s="20"/>
      <c r="I13" s="20"/>
      <c r="J13" s="20"/>
      <c r="K13" s="20"/>
      <c r="L13" s="20"/>
      <c r="O13" s="15"/>
      <c r="P13" s="16"/>
      <c r="Q13" s="16"/>
      <c r="R13" s="19"/>
      <c r="T13" s="66"/>
    </row>
    <row r="14" spans="1:20" s="18" customFormat="1" ht="13.8" thickBot="1" x14ac:dyDescent="0.3">
      <c r="B14" s="12" t="s">
        <v>57</v>
      </c>
      <c r="C14" s="104"/>
      <c r="D14" s="70" t="str">
        <f>(CHAR(128))</f>
        <v>€</v>
      </c>
      <c r="E14" s="41"/>
      <c r="F14" s="41"/>
      <c r="G14" s="41"/>
      <c r="H14" s="41"/>
      <c r="I14" s="41"/>
      <c r="J14" s="41"/>
      <c r="K14" s="41"/>
      <c r="L14" s="41"/>
      <c r="M14" s="41"/>
      <c r="N14" s="41"/>
      <c r="O14" s="41"/>
      <c r="P14" s="16"/>
      <c r="Q14" s="16"/>
      <c r="R14" s="19"/>
      <c r="T14" s="66"/>
    </row>
    <row r="15" spans="1:20" s="18" customFormat="1" ht="13.8" thickBot="1" x14ac:dyDescent="0.3">
      <c r="B15" s="12" t="s">
        <v>58</v>
      </c>
      <c r="C15" s="89"/>
      <c r="D15" s="70" t="str">
        <f>(CHAR(128))</f>
        <v>€</v>
      </c>
      <c r="O15" s="41"/>
      <c r="P15" s="16"/>
      <c r="Q15" s="16"/>
      <c r="R15" s="19"/>
      <c r="T15" s="66"/>
    </row>
    <row r="16" spans="1:20" s="18" customFormat="1" x14ac:dyDescent="0.25">
      <c r="B16" s="12"/>
      <c r="O16" s="41"/>
      <c r="P16" s="16"/>
      <c r="Q16" s="16"/>
      <c r="R16" s="19"/>
      <c r="T16" s="66"/>
    </row>
    <row r="17" spans="1:27" s="18" customFormat="1" ht="13.8" thickBot="1" x14ac:dyDescent="0.3">
      <c r="B17" s="12"/>
      <c r="C17" s="32" t="s">
        <v>59</v>
      </c>
      <c r="D17" s="32"/>
      <c r="E17" s="32"/>
      <c r="F17" s="32" t="s">
        <v>60</v>
      </c>
      <c r="G17" s="32"/>
      <c r="H17" s="32"/>
      <c r="I17" s="32" t="s">
        <v>61</v>
      </c>
      <c r="J17" s="32"/>
      <c r="K17" s="32"/>
      <c r="L17" s="32" t="s">
        <v>31</v>
      </c>
      <c r="M17" s="32"/>
      <c r="N17" s="32"/>
      <c r="O17" s="32" t="s">
        <v>62</v>
      </c>
      <c r="P17" s="125"/>
      <c r="Q17" s="125"/>
      <c r="R17" s="32" t="s">
        <v>63</v>
      </c>
      <c r="S17" s="125"/>
      <c r="T17" s="125"/>
      <c r="U17" s="32" t="s">
        <v>64</v>
      </c>
      <c r="V17" s="125"/>
      <c r="W17" s="125"/>
      <c r="X17" s="32" t="s">
        <v>65</v>
      </c>
      <c r="Y17" s="125"/>
      <c r="Z17" s="125"/>
      <c r="AA17" s="32" t="s">
        <v>66</v>
      </c>
    </row>
    <row r="18" spans="1:27" s="18" customFormat="1" ht="13.8" thickBot="1" x14ac:dyDescent="0.3">
      <c r="A18" s="15"/>
      <c r="B18" s="12" t="s">
        <v>67</v>
      </c>
      <c r="C18" s="89"/>
      <c r="D18" s="70" t="str">
        <f>(CHAR(128))</f>
        <v>€</v>
      </c>
      <c r="F18" s="89"/>
      <c r="G18" s="70" t="str">
        <f>(CHAR(128))</f>
        <v>€</v>
      </c>
      <c r="I18" s="89"/>
      <c r="J18" s="70" t="str">
        <f>(CHAR(128))</f>
        <v>€</v>
      </c>
      <c r="L18" s="89"/>
      <c r="M18" s="70" t="str">
        <f>(CHAR(128))</f>
        <v>€</v>
      </c>
      <c r="O18" s="89"/>
      <c r="P18" s="70" t="str">
        <f>(CHAR(128))</f>
        <v>€</v>
      </c>
      <c r="Q18" s="16"/>
      <c r="R18" s="89"/>
      <c r="S18" s="70" t="str">
        <f>(CHAR(128))</f>
        <v>€</v>
      </c>
      <c r="T18" s="16"/>
      <c r="U18" s="89"/>
      <c r="V18" s="70" t="str">
        <f>(CHAR(128))</f>
        <v>€</v>
      </c>
      <c r="W18" s="16"/>
      <c r="X18" s="89"/>
      <c r="Y18" s="70" t="str">
        <f>(CHAR(128))</f>
        <v>€</v>
      </c>
      <c r="Z18" s="16"/>
      <c r="AA18" s="124" t="s">
        <v>68</v>
      </c>
    </row>
    <row r="19" spans="1:27" s="18" customFormat="1" ht="13.8" thickBot="1" x14ac:dyDescent="0.3">
      <c r="A19" s="15"/>
      <c r="B19" s="12"/>
    </row>
    <row r="20" spans="1:27" s="18" customFormat="1" ht="13.8" thickBot="1" x14ac:dyDescent="0.3">
      <c r="A20" s="15"/>
      <c r="B20" s="12" t="s">
        <v>69</v>
      </c>
      <c r="C20" s="123"/>
      <c r="L20" s="41"/>
      <c r="M20" s="16"/>
      <c r="N20" s="16"/>
      <c r="O20" s="19"/>
      <c r="Q20" s="66"/>
    </row>
    <row r="21" spans="1:27" s="18" customFormat="1" x14ac:dyDescent="0.25">
      <c r="A21" s="15"/>
      <c r="B21" s="12"/>
      <c r="L21" s="41"/>
      <c r="M21" s="16"/>
      <c r="N21" s="16"/>
      <c r="O21" s="19"/>
      <c r="Q21" s="66"/>
    </row>
    <row r="22" spans="1:27" s="18" customFormat="1" ht="13.8" thickBot="1" x14ac:dyDescent="0.3">
      <c r="B22" s="16"/>
      <c r="C22" s="126" t="s">
        <v>70</v>
      </c>
      <c r="D22" s="126"/>
      <c r="E22" s="126"/>
      <c r="F22" s="126" t="s">
        <v>71</v>
      </c>
      <c r="G22" s="126"/>
      <c r="H22" s="126"/>
      <c r="I22" s="126" t="s">
        <v>72</v>
      </c>
      <c r="J22" s="126"/>
      <c r="K22" s="126"/>
      <c r="L22" s="127" t="s">
        <v>73</v>
      </c>
      <c r="M22" s="125"/>
      <c r="N22" s="125"/>
      <c r="O22" s="125" t="s">
        <v>74</v>
      </c>
      <c r="P22" s="125"/>
      <c r="Q22" s="125"/>
      <c r="R22" s="126" t="s">
        <v>75</v>
      </c>
      <c r="T22" s="66"/>
    </row>
    <row r="23" spans="1:27" s="18" customFormat="1" ht="12.75" customHeight="1" thickBot="1" x14ac:dyDescent="0.3">
      <c r="B23" s="12" t="s">
        <v>76</v>
      </c>
      <c r="C23" s="104"/>
      <c r="D23" s="70" t="str">
        <f>(CHAR(128))</f>
        <v>€</v>
      </c>
      <c r="E23" s="20"/>
      <c r="F23" s="104"/>
      <c r="G23" s="70" t="str">
        <f>(CHAR(128))</f>
        <v>€</v>
      </c>
      <c r="H23" s="20"/>
      <c r="I23" s="104"/>
      <c r="J23" s="70" t="str">
        <f>(CHAR(128))</f>
        <v>€</v>
      </c>
      <c r="K23" s="20"/>
      <c r="L23" s="104"/>
      <c r="M23" s="70" t="str">
        <f>(CHAR(128))</f>
        <v>€</v>
      </c>
      <c r="O23" s="106"/>
      <c r="P23" s="70" t="str">
        <f>(CHAR(128))</f>
        <v>€</v>
      </c>
      <c r="R23" s="106"/>
      <c r="S23" s="70" t="str">
        <f>(CHAR(128))</f>
        <v>€</v>
      </c>
      <c r="T23" s="66"/>
    </row>
    <row r="24" spans="1:27" s="18" customFormat="1" x14ac:dyDescent="0.25">
      <c r="B24" s="12"/>
      <c r="T24" s="66"/>
    </row>
    <row r="25" spans="1:27" s="18" customFormat="1" ht="13.8" thickBot="1" x14ac:dyDescent="0.3">
      <c r="B25" s="12"/>
      <c r="C25" s="126" t="s">
        <v>70</v>
      </c>
      <c r="D25" s="126"/>
      <c r="E25" s="126"/>
      <c r="F25" s="126" t="s">
        <v>71</v>
      </c>
      <c r="G25" s="126"/>
      <c r="H25" s="126"/>
      <c r="I25" s="126" t="s">
        <v>72</v>
      </c>
      <c r="J25" s="126"/>
      <c r="K25" s="126"/>
      <c r="L25" s="127" t="s">
        <v>73</v>
      </c>
      <c r="M25" s="125"/>
      <c r="N25" s="125"/>
      <c r="O25" s="125" t="s">
        <v>74</v>
      </c>
      <c r="P25" s="125"/>
      <c r="Q25" s="125"/>
      <c r="R25" s="127" t="s">
        <v>75</v>
      </c>
      <c r="T25" s="66"/>
    </row>
    <row r="26" spans="1:27" s="18" customFormat="1" ht="13.8" thickBot="1" x14ac:dyDescent="0.3">
      <c r="B26" s="12" t="s">
        <v>77</v>
      </c>
      <c r="C26" s="105" t="s">
        <v>78</v>
      </c>
      <c r="D26" s="41"/>
      <c r="E26" s="41"/>
      <c r="F26" s="105" t="s">
        <v>78</v>
      </c>
      <c r="G26" s="41"/>
      <c r="H26" s="41"/>
      <c r="I26" s="105" t="s">
        <v>78</v>
      </c>
      <c r="J26" s="41"/>
      <c r="K26" s="41"/>
      <c r="L26" s="105" t="s">
        <v>78</v>
      </c>
      <c r="O26" s="105" t="s">
        <v>78</v>
      </c>
      <c r="R26" s="105" t="s">
        <v>78</v>
      </c>
      <c r="T26" s="66"/>
    </row>
    <row r="27" spans="1:27" s="18" customFormat="1" ht="13.8" thickBot="1" x14ac:dyDescent="0.3">
      <c r="B27" s="12"/>
      <c r="T27" s="66"/>
    </row>
    <row r="28" spans="1:27" s="18" customFormat="1" ht="13.8" thickBot="1" x14ac:dyDescent="0.3">
      <c r="B28" s="12" t="s">
        <v>79</v>
      </c>
      <c r="C28" s="144"/>
      <c r="D28" s="145"/>
      <c r="E28" s="145"/>
      <c r="F28" s="145"/>
      <c r="G28" s="145"/>
      <c r="H28" s="145"/>
      <c r="I28" s="145"/>
      <c r="J28" s="145"/>
      <c r="K28" s="145"/>
      <c r="L28" s="146"/>
      <c r="M28" s="70" t="str">
        <f>(CHAR(128))</f>
        <v>€</v>
      </c>
      <c r="O28" s="88" t="str">
        <f>LEFT(C28,3)</f>
        <v/>
      </c>
      <c r="P28" s="16"/>
      <c r="Q28" s="16"/>
      <c r="R28" s="19"/>
      <c r="T28" s="66"/>
    </row>
    <row r="29" spans="1:27" s="18" customFormat="1" x14ac:dyDescent="0.25">
      <c r="B29" s="12"/>
      <c r="C29" s="43"/>
      <c r="D29" s="43"/>
      <c r="E29" s="43"/>
      <c r="F29" s="43"/>
      <c r="G29" s="43"/>
      <c r="H29" s="43"/>
      <c r="I29" s="43"/>
      <c r="J29" s="43"/>
      <c r="K29" s="43"/>
      <c r="L29" s="43"/>
      <c r="O29" s="15"/>
      <c r="P29" s="16"/>
      <c r="Q29" s="16"/>
      <c r="R29" s="19"/>
      <c r="T29" s="66"/>
    </row>
    <row r="30" spans="1:27" s="34" customFormat="1" ht="27.75" customHeight="1" x14ac:dyDescent="0.25">
      <c r="B30" s="150" t="s">
        <v>80</v>
      </c>
      <c r="C30" s="150"/>
      <c r="D30" s="150"/>
      <c r="E30" s="150"/>
      <c r="F30" s="150"/>
      <c r="G30" s="150"/>
      <c r="H30" s="150"/>
      <c r="I30" s="150"/>
      <c r="J30" s="150"/>
      <c r="K30" s="150"/>
      <c r="L30" s="150"/>
      <c r="M30" s="150"/>
      <c r="N30" s="150"/>
      <c r="O30" s="150"/>
      <c r="P30" s="16"/>
      <c r="Q30" s="16"/>
      <c r="R30" s="19"/>
      <c r="T30" s="67"/>
    </row>
    <row r="31" spans="1:27" s="18" customFormat="1" x14ac:dyDescent="0.25">
      <c r="B31" s="12"/>
      <c r="C31" s="43"/>
      <c r="D31" s="43"/>
      <c r="E31" s="43"/>
      <c r="F31" s="43"/>
      <c r="G31" s="43"/>
      <c r="H31" s="43"/>
      <c r="I31" s="43"/>
      <c r="J31" s="43"/>
      <c r="K31" s="43"/>
      <c r="L31" s="43"/>
      <c r="O31" s="15"/>
      <c r="P31" s="16"/>
      <c r="Q31" s="16"/>
      <c r="R31" s="19"/>
      <c r="T31" s="66"/>
      <c r="U31" s="66"/>
      <c r="V31" s="66"/>
      <c r="W31" s="66"/>
      <c r="X31" s="66"/>
    </row>
    <row r="32" spans="1:27" s="18" customFormat="1" ht="17.399999999999999" x14ac:dyDescent="0.25">
      <c r="B32" s="147" t="s">
        <v>81</v>
      </c>
      <c r="C32" s="147"/>
      <c r="D32" s="147"/>
      <c r="E32" s="147"/>
      <c r="F32" s="147"/>
      <c r="G32" s="147"/>
      <c r="H32" s="147"/>
      <c r="I32" s="147"/>
      <c r="J32" s="147"/>
      <c r="K32" s="147"/>
      <c r="L32" s="147"/>
      <c r="M32" s="147"/>
      <c r="N32" s="147"/>
      <c r="O32" s="147"/>
      <c r="P32" s="147"/>
      <c r="Q32" s="147"/>
      <c r="R32" s="147"/>
      <c r="T32" s="66"/>
      <c r="U32" s="66"/>
    </row>
    <row r="33" spans="1:28" x14ac:dyDescent="0.25">
      <c r="B33" s="14"/>
      <c r="O33" s="14"/>
      <c r="P33" s="14"/>
      <c r="Q33" s="14"/>
      <c r="T33" s="68"/>
      <c r="U33" s="68"/>
    </row>
    <row r="34" spans="1:28" ht="13.8" thickBot="1" x14ac:dyDescent="0.3">
      <c r="A34" s="15"/>
      <c r="B34" s="14"/>
      <c r="C34" s="32" t="s">
        <v>82</v>
      </c>
      <c r="D34" s="130"/>
      <c r="E34" s="130"/>
      <c r="F34" s="32" t="s">
        <v>83</v>
      </c>
      <c r="G34" s="130"/>
      <c r="H34" s="130"/>
      <c r="I34" s="32" t="s">
        <v>84</v>
      </c>
      <c r="J34" s="130"/>
      <c r="K34" s="130"/>
      <c r="L34" s="32" t="s">
        <v>85</v>
      </c>
      <c r="M34" s="32"/>
      <c r="N34" s="32"/>
      <c r="O34" s="32" t="s">
        <v>86</v>
      </c>
      <c r="P34" s="32"/>
      <c r="Q34" s="32"/>
      <c r="R34" s="32" t="s">
        <v>87</v>
      </c>
      <c r="S34" s="32"/>
      <c r="T34" s="131"/>
      <c r="U34" s="32" t="s">
        <v>88</v>
      </c>
      <c r="V34" s="32"/>
      <c r="W34" s="28"/>
      <c r="X34" s="85" t="s">
        <v>66</v>
      </c>
    </row>
    <row r="35" spans="1:28" ht="13.8" thickBot="1" x14ac:dyDescent="0.3">
      <c r="A35" s="15"/>
      <c r="B35" s="16" t="s">
        <v>89</v>
      </c>
      <c r="C35" s="89"/>
      <c r="D35" s="70" t="str">
        <f>(CHAR(128))</f>
        <v>€</v>
      </c>
      <c r="E35" s="78"/>
      <c r="F35" s="89"/>
      <c r="G35" s="70" t="str">
        <f>(CHAR(128))</f>
        <v>€</v>
      </c>
      <c r="H35" s="78"/>
      <c r="I35" s="89"/>
      <c r="J35" s="70" t="str">
        <f>(CHAR(128))</f>
        <v>€</v>
      </c>
      <c r="K35" s="78"/>
      <c r="L35" s="89"/>
      <c r="M35" s="70" t="str">
        <f>(CHAR(128))</f>
        <v>€</v>
      </c>
      <c r="N35" s="18"/>
      <c r="O35" s="89"/>
      <c r="P35" s="70" t="str">
        <f>(CHAR(128))</f>
        <v>€</v>
      </c>
      <c r="Q35" s="16"/>
      <c r="R35" s="89"/>
      <c r="S35" s="70" t="str">
        <f>(CHAR(128))</f>
        <v>€</v>
      </c>
      <c r="T35" s="68"/>
      <c r="U35" s="89"/>
      <c r="V35" s="70" t="str">
        <f>(CHAR(128))</f>
        <v>€</v>
      </c>
      <c r="X35" s="89"/>
      <c r="Y35" s="70" t="str">
        <f>(CHAR(128))</f>
        <v>€</v>
      </c>
    </row>
    <row r="36" spans="1:28" ht="13.8" thickBot="1" x14ac:dyDescent="0.3">
      <c r="A36" s="15"/>
      <c r="B36" s="14"/>
      <c r="C36" s="14"/>
      <c r="D36" s="14"/>
      <c r="E36" s="14"/>
      <c r="F36" s="14"/>
      <c r="G36" s="14"/>
      <c r="H36" s="14"/>
      <c r="I36" s="14"/>
      <c r="J36" s="14"/>
      <c r="K36" s="14"/>
      <c r="L36" s="14"/>
      <c r="O36" s="14"/>
      <c r="P36" s="14"/>
      <c r="Q36" s="14"/>
      <c r="R36" s="14"/>
      <c r="T36" s="14"/>
      <c r="X36" s="124" t="s">
        <v>68</v>
      </c>
    </row>
    <row r="37" spans="1:28" s="18" customFormat="1" ht="15" customHeight="1" x14ac:dyDescent="0.25">
      <c r="C37" s="78"/>
      <c r="D37" s="78"/>
      <c r="E37" s="78"/>
      <c r="F37" s="78"/>
      <c r="G37" s="78"/>
      <c r="H37" s="78"/>
      <c r="I37" s="78"/>
      <c r="J37" s="78"/>
      <c r="K37" s="78"/>
      <c r="L37" s="15"/>
      <c r="M37" s="12"/>
      <c r="N37" s="12"/>
      <c r="O37" s="15"/>
      <c r="P37" s="16"/>
      <c r="Q37" s="16"/>
      <c r="R37" s="19"/>
      <c r="T37" s="66"/>
    </row>
    <row r="38" spans="1:28" s="18" customFormat="1" ht="15" customHeight="1" thickBot="1" x14ac:dyDescent="0.3">
      <c r="B38" s="78"/>
      <c r="C38" s="32" t="s">
        <v>82</v>
      </c>
      <c r="D38" s="130"/>
      <c r="E38" s="130"/>
      <c r="F38" s="32" t="s">
        <v>83</v>
      </c>
      <c r="G38" s="130"/>
      <c r="H38" s="130"/>
      <c r="I38" s="32" t="s">
        <v>84</v>
      </c>
      <c r="J38" s="130"/>
      <c r="K38" s="130"/>
      <c r="L38" s="32" t="s">
        <v>85</v>
      </c>
      <c r="M38" s="32"/>
      <c r="N38" s="32"/>
      <c r="O38" s="32" t="s">
        <v>86</v>
      </c>
      <c r="P38" s="32"/>
      <c r="Q38" s="32"/>
      <c r="R38" s="32" t="s">
        <v>87</v>
      </c>
      <c r="S38" s="32"/>
      <c r="T38" s="131"/>
      <c r="U38" s="32" t="s">
        <v>88</v>
      </c>
      <c r="V38" s="32"/>
      <c r="W38" s="28"/>
      <c r="X38" s="85" t="s">
        <v>66</v>
      </c>
    </row>
    <row r="39" spans="1:28" s="18" customFormat="1" ht="15" customHeight="1" thickBot="1" x14ac:dyDescent="0.3">
      <c r="B39" s="18" t="s">
        <v>90</v>
      </c>
      <c r="C39" s="90"/>
      <c r="D39" s="70" t="str">
        <f>(CHAR(128))</f>
        <v>€</v>
      </c>
      <c r="E39" s="78"/>
      <c r="F39" s="90"/>
      <c r="G39" s="70" t="str">
        <f>(CHAR(128))</f>
        <v>€</v>
      </c>
      <c r="H39" s="78"/>
      <c r="I39" s="90"/>
      <c r="J39" s="70" t="str">
        <f>(CHAR(128))</f>
        <v>€</v>
      </c>
      <c r="K39" s="78"/>
      <c r="L39" s="90"/>
      <c r="M39" s="70" t="str">
        <f>(CHAR(128))</f>
        <v>€</v>
      </c>
      <c r="O39" s="90"/>
      <c r="P39" s="70" t="str">
        <f>(CHAR(128))</f>
        <v>€</v>
      </c>
      <c r="Q39" s="16"/>
      <c r="R39" s="90"/>
      <c r="S39" s="70" t="str">
        <f>(CHAR(128))</f>
        <v>€</v>
      </c>
      <c r="T39" s="68"/>
      <c r="U39" s="90"/>
      <c r="V39" s="70" t="str">
        <f>(CHAR(128))</f>
        <v>€</v>
      </c>
      <c r="W39" s="14"/>
      <c r="X39" s="90"/>
      <c r="Y39" s="70" t="str">
        <f>(CHAR(128))</f>
        <v>€</v>
      </c>
    </row>
    <row r="40" spans="1:28" s="18" customFormat="1" ht="15" customHeight="1" thickBot="1" x14ac:dyDescent="0.3">
      <c r="X40" s="124" t="s">
        <v>68</v>
      </c>
    </row>
    <row r="41" spans="1:28" s="18" customFormat="1" ht="15" customHeight="1" thickBot="1" x14ac:dyDescent="0.3">
      <c r="A41" s="23"/>
      <c r="B41" s="18" t="s">
        <v>91</v>
      </c>
      <c r="C41" s="89"/>
      <c r="D41" s="70" t="str">
        <f>(CHAR(128))</f>
        <v>€</v>
      </c>
    </row>
    <row r="42" spans="1:28" s="18" customFormat="1" ht="15" customHeight="1" x14ac:dyDescent="0.25"/>
    <row r="43" spans="1:28" s="18" customFormat="1" ht="13.8" thickBot="1" x14ac:dyDescent="0.3">
      <c r="B43" s="21"/>
      <c r="C43" s="32" t="s">
        <v>92</v>
      </c>
      <c r="D43" s="132"/>
      <c r="E43" s="132"/>
      <c r="F43" s="32" t="s">
        <v>93</v>
      </c>
      <c r="G43" s="132"/>
      <c r="H43" s="132"/>
      <c r="I43" s="32" t="s">
        <v>66</v>
      </c>
      <c r="J43" s="132"/>
      <c r="K43" s="132"/>
      <c r="L43" s="32" t="s">
        <v>94</v>
      </c>
      <c r="M43" s="21"/>
      <c r="N43" s="41"/>
      <c r="O43" s="41"/>
      <c r="P43" s="41"/>
      <c r="Q43" s="41"/>
      <c r="R43" s="41"/>
      <c r="S43" s="41"/>
      <c r="T43" s="41"/>
      <c r="U43" s="41"/>
      <c r="V43" s="41"/>
      <c r="W43" s="41"/>
      <c r="X43" s="41"/>
      <c r="Y43" s="41"/>
      <c r="Z43" s="41"/>
      <c r="AA43" s="41"/>
      <c r="AB43" s="41"/>
    </row>
    <row r="44" spans="1:28" s="18" customFormat="1" ht="13.8" thickBot="1" x14ac:dyDescent="0.3">
      <c r="A44" s="15"/>
      <c r="B44" s="21" t="s">
        <v>95</v>
      </c>
      <c r="C44" s="89"/>
      <c r="D44" s="70" t="str">
        <f>(CHAR(128))</f>
        <v>€</v>
      </c>
      <c r="E44" s="21"/>
      <c r="F44" s="89"/>
      <c r="G44" s="70" t="str">
        <f>(CHAR(128))</f>
        <v>€</v>
      </c>
      <c r="H44" s="21"/>
      <c r="I44" s="136" t="s">
        <v>68</v>
      </c>
      <c r="J44" s="21"/>
      <c r="K44" s="21"/>
      <c r="L44" s="89"/>
      <c r="M44" s="70" t="str">
        <f>(CHAR(128))</f>
        <v>€</v>
      </c>
      <c r="N44" s="41"/>
      <c r="O44" s="41"/>
      <c r="P44" s="41"/>
      <c r="Q44" s="41"/>
      <c r="R44" s="41"/>
      <c r="S44" s="41"/>
      <c r="T44" s="41"/>
      <c r="U44" s="41"/>
      <c r="V44" s="41"/>
      <c r="W44" s="41"/>
      <c r="X44" s="41"/>
      <c r="Y44" s="41"/>
      <c r="Z44" s="41"/>
      <c r="AA44" s="41"/>
      <c r="AB44" s="41"/>
    </row>
    <row r="45" spans="1:28" s="18" customFormat="1" x14ac:dyDescent="0.25">
      <c r="A45" s="15"/>
      <c r="B45" s="21"/>
      <c r="C45" s="118"/>
      <c r="D45" s="21"/>
      <c r="E45" s="21"/>
      <c r="F45" s="21"/>
      <c r="G45" s="21"/>
      <c r="H45" s="21"/>
      <c r="I45" s="21"/>
      <c r="J45" s="21"/>
      <c r="K45" s="21"/>
      <c r="L45" s="21"/>
      <c r="M45" s="21"/>
      <c r="N45" s="41"/>
      <c r="O45" s="41"/>
      <c r="P45" s="41"/>
      <c r="Q45" s="41"/>
      <c r="R45" s="41"/>
      <c r="S45" s="41"/>
      <c r="T45" s="41"/>
      <c r="U45" s="41"/>
      <c r="V45" s="41"/>
      <c r="W45" s="41"/>
      <c r="X45" s="41"/>
      <c r="Y45" s="41"/>
      <c r="Z45" s="41"/>
      <c r="AA45" s="41"/>
      <c r="AB45" s="41"/>
    </row>
    <row r="46" spans="1:28" s="18" customFormat="1" ht="13.8" thickBot="1" x14ac:dyDescent="0.3">
      <c r="B46" s="21"/>
      <c r="C46" s="32" t="s">
        <v>96</v>
      </c>
      <c r="D46" s="21"/>
      <c r="E46" s="21"/>
      <c r="F46" s="32" t="s">
        <v>97</v>
      </c>
      <c r="G46" s="21"/>
      <c r="H46" s="21"/>
      <c r="I46" s="32" t="s">
        <v>98</v>
      </c>
      <c r="J46" s="21"/>
      <c r="K46" s="21"/>
      <c r="L46" s="32" t="s">
        <v>99</v>
      </c>
      <c r="M46" s="21"/>
      <c r="N46" s="21"/>
      <c r="O46" s="32" t="s">
        <v>100</v>
      </c>
      <c r="P46" s="41"/>
      <c r="Q46" s="41"/>
      <c r="R46" s="41"/>
      <c r="S46" s="41"/>
      <c r="T46" s="41"/>
      <c r="U46" s="41"/>
      <c r="V46" s="41"/>
      <c r="W46" s="41"/>
      <c r="X46" s="41"/>
      <c r="Y46" s="41"/>
      <c r="Z46" s="41"/>
      <c r="AA46" s="41"/>
      <c r="AB46" s="41"/>
    </row>
    <row r="47" spans="1:28" s="18" customFormat="1" ht="13.8" thickBot="1" x14ac:dyDescent="0.3">
      <c r="B47" s="21" t="s">
        <v>101</v>
      </c>
      <c r="C47" s="137"/>
      <c r="D47" s="87" t="str">
        <f>(CHAR(128))</f>
        <v>€</v>
      </c>
      <c r="E47" s="21"/>
      <c r="F47" s="137"/>
      <c r="G47" s="87" t="str">
        <f>(CHAR(128))</f>
        <v>€</v>
      </c>
      <c r="H47" s="21"/>
      <c r="I47" s="137"/>
      <c r="J47" s="87" t="str">
        <f>(CHAR(128))</f>
        <v>€</v>
      </c>
      <c r="K47" s="21"/>
      <c r="L47" s="137"/>
      <c r="M47" s="87" t="str">
        <f>(CHAR(128))</f>
        <v>€</v>
      </c>
      <c r="N47" s="41"/>
      <c r="O47" s="137"/>
      <c r="P47" s="87" t="str">
        <f>(CHAR(128))</f>
        <v>€</v>
      </c>
      <c r="Q47" s="41"/>
      <c r="S47" s="41"/>
      <c r="T47" s="41"/>
      <c r="U47" s="118"/>
      <c r="V47" s="41"/>
      <c r="W47" s="41"/>
      <c r="X47" s="41"/>
      <c r="Y47" s="41"/>
      <c r="Z47" s="41"/>
      <c r="AA47" s="41"/>
      <c r="AB47" s="41"/>
    </row>
    <row r="48" spans="1:28" s="18" customFormat="1" ht="13.8" thickBot="1" x14ac:dyDescent="0.3">
      <c r="B48" s="21"/>
      <c r="C48" s="138" t="s">
        <v>102</v>
      </c>
      <c r="D48" s="21"/>
      <c r="E48" s="21"/>
      <c r="F48" s="138" t="s">
        <v>102</v>
      </c>
      <c r="G48" s="21"/>
      <c r="H48" s="21"/>
      <c r="I48" s="138" t="s">
        <v>102</v>
      </c>
      <c r="J48" s="21"/>
      <c r="K48" s="21"/>
      <c r="L48" s="138" t="s">
        <v>102</v>
      </c>
      <c r="M48" s="21"/>
      <c r="N48" s="41"/>
      <c r="O48" s="138" t="s">
        <v>102</v>
      </c>
      <c r="P48" s="41"/>
      <c r="Q48" s="41"/>
      <c r="S48" s="41"/>
      <c r="T48" s="41"/>
      <c r="U48" s="118"/>
      <c r="V48" s="41"/>
      <c r="W48" s="41"/>
      <c r="X48" s="41"/>
      <c r="Y48" s="41"/>
      <c r="Z48" s="41"/>
      <c r="AA48" s="41"/>
      <c r="AB48" s="41"/>
    </row>
    <row r="49" spans="2:28" s="18" customFormat="1" ht="13.8" thickBot="1" x14ac:dyDescent="0.3">
      <c r="B49" s="21"/>
      <c r="C49" s="118"/>
      <c r="D49" s="21"/>
      <c r="E49" s="21"/>
      <c r="F49" s="117"/>
      <c r="G49" s="21"/>
      <c r="H49" s="21"/>
      <c r="I49" s="21"/>
      <c r="J49" s="21"/>
      <c r="K49" s="21"/>
      <c r="L49" s="21"/>
      <c r="M49" s="21"/>
      <c r="N49" s="41"/>
      <c r="O49" s="41"/>
      <c r="P49" s="41"/>
      <c r="Q49" s="41"/>
      <c r="R49" s="41"/>
      <c r="S49" s="41"/>
      <c r="T49" s="41"/>
      <c r="U49" s="41"/>
      <c r="V49" s="41"/>
      <c r="W49" s="41"/>
      <c r="X49" s="41"/>
      <c r="Y49" s="41"/>
      <c r="Z49" s="41"/>
      <c r="AA49" s="41"/>
      <c r="AB49" s="41"/>
    </row>
    <row r="50" spans="2:28" s="18" customFormat="1" ht="13.8" thickBot="1" x14ac:dyDescent="0.3">
      <c r="B50" s="21" t="s">
        <v>103</v>
      </c>
      <c r="C50" s="139" t="s">
        <v>78</v>
      </c>
      <c r="D50" s="21"/>
      <c r="E50" s="21"/>
      <c r="F50" s="117"/>
      <c r="G50" s="21"/>
      <c r="H50" s="21"/>
      <c r="I50" s="21"/>
      <c r="J50" s="21"/>
      <c r="K50" s="21"/>
      <c r="L50" s="21"/>
      <c r="M50" s="21"/>
      <c r="N50" s="41"/>
      <c r="O50" s="41"/>
      <c r="P50" s="41"/>
      <c r="Q50" s="41"/>
      <c r="R50" s="41"/>
      <c r="S50" s="41"/>
      <c r="T50" s="41"/>
      <c r="U50" s="41"/>
      <c r="V50" s="41"/>
      <c r="W50" s="41"/>
      <c r="X50" s="41"/>
      <c r="Y50" s="41"/>
      <c r="Z50" s="41"/>
      <c r="AA50" s="41"/>
      <c r="AB50" s="41"/>
    </row>
    <row r="51" spans="2:28" s="18" customFormat="1" x14ac:dyDescent="0.25">
      <c r="B51" s="21"/>
      <c r="C51" s="118"/>
      <c r="D51" s="21"/>
      <c r="E51" s="21"/>
      <c r="F51" s="117"/>
      <c r="G51" s="21"/>
      <c r="H51" s="21"/>
      <c r="I51" s="21"/>
      <c r="J51" s="21"/>
      <c r="K51" s="21"/>
      <c r="L51" s="21"/>
      <c r="M51" s="21"/>
      <c r="N51" s="41"/>
      <c r="O51" s="41"/>
      <c r="P51" s="41"/>
      <c r="Q51" s="41"/>
      <c r="R51" s="41"/>
      <c r="S51" s="41"/>
      <c r="T51" s="41"/>
      <c r="U51" s="41"/>
      <c r="V51" s="41"/>
      <c r="W51" s="41"/>
      <c r="X51" s="41"/>
      <c r="Y51" s="41"/>
      <c r="Z51" s="41"/>
      <c r="AA51" s="41"/>
      <c r="AB51" s="41"/>
    </row>
    <row r="52" spans="2:28" s="18" customFormat="1" x14ac:dyDescent="0.25">
      <c r="B52" s="21" t="s">
        <v>104</v>
      </c>
      <c r="C52" s="116"/>
      <c r="D52" s="115"/>
      <c r="E52" s="115"/>
      <c r="F52" s="129"/>
      <c r="G52" s="115"/>
      <c r="H52" s="115"/>
      <c r="I52" s="115"/>
      <c r="J52" s="115"/>
      <c r="K52" s="115"/>
      <c r="L52" s="115"/>
      <c r="M52" s="21"/>
      <c r="N52" s="41"/>
      <c r="O52" s="41"/>
      <c r="P52" s="41"/>
      <c r="Q52" s="41"/>
      <c r="R52" s="41"/>
      <c r="S52" s="41"/>
      <c r="T52" s="41"/>
      <c r="U52" s="41"/>
      <c r="V52" s="41"/>
      <c r="W52" s="41"/>
      <c r="X52" s="41"/>
      <c r="Y52" s="41"/>
      <c r="Z52" s="41"/>
      <c r="AA52" s="41"/>
      <c r="AB52" s="41"/>
    </row>
    <row r="53" spans="2:28" s="18" customFormat="1" x14ac:dyDescent="0.25">
      <c r="B53" s="21"/>
      <c r="C53" s="21"/>
      <c r="D53" s="21"/>
      <c r="E53" s="21"/>
      <c r="G53" s="21"/>
      <c r="H53" s="21"/>
      <c r="I53" s="21"/>
      <c r="J53" s="21"/>
      <c r="K53" s="21"/>
      <c r="L53" s="21"/>
      <c r="M53" s="21"/>
      <c r="N53" s="41"/>
      <c r="O53" s="41"/>
      <c r="P53" s="41"/>
      <c r="Q53" s="41"/>
      <c r="R53" s="41"/>
      <c r="S53" s="41"/>
      <c r="T53" s="41"/>
      <c r="U53" s="41"/>
      <c r="V53" s="41"/>
      <c r="W53" s="41"/>
      <c r="X53" s="41"/>
      <c r="Y53" s="41"/>
      <c r="Z53" s="41"/>
      <c r="AA53" s="41"/>
      <c r="AB53" s="41"/>
    </row>
    <row r="54" spans="2:28" s="18" customFormat="1" ht="18" customHeight="1" x14ac:dyDescent="0.25">
      <c r="B54" s="148" t="s">
        <v>105</v>
      </c>
      <c r="C54" s="148"/>
      <c r="D54" s="148"/>
      <c r="E54" s="148"/>
      <c r="F54" s="148"/>
      <c r="G54" s="148"/>
      <c r="H54" s="148"/>
      <c r="I54" s="148"/>
      <c r="J54" s="148"/>
      <c r="K54" s="148"/>
      <c r="L54" s="148"/>
      <c r="M54" s="148"/>
      <c r="N54" s="148"/>
      <c r="O54" s="148"/>
      <c r="P54" s="148"/>
      <c r="Q54" s="148"/>
      <c r="R54" s="148"/>
      <c r="T54" s="66"/>
    </row>
    <row r="55" spans="2:28" s="18" customFormat="1" ht="12.75" customHeight="1" x14ac:dyDescent="0.25">
      <c r="B55" s="93" t="s">
        <v>51</v>
      </c>
      <c r="C55" s="40"/>
      <c r="D55" s="40"/>
      <c r="E55" s="40"/>
      <c r="F55" s="40"/>
      <c r="G55" s="40"/>
      <c r="H55" s="40"/>
      <c r="I55" s="40"/>
      <c r="J55" s="40"/>
      <c r="K55" s="40"/>
      <c r="L55" s="40"/>
      <c r="M55" s="14"/>
      <c r="N55" s="14"/>
      <c r="O55" s="14"/>
      <c r="P55" s="14"/>
      <c r="Q55" s="14"/>
      <c r="R55" s="19"/>
      <c r="T55" s="66"/>
    </row>
    <row r="56" spans="2:28" s="18" customFormat="1" ht="13.5" customHeight="1" thickBot="1" x14ac:dyDescent="0.3">
      <c r="B56" s="12"/>
      <c r="C56" s="44">
        <v>44440</v>
      </c>
      <c r="D56" s="44"/>
      <c r="E56" s="44"/>
      <c r="F56" s="44">
        <v>44531</v>
      </c>
      <c r="G56" s="44"/>
      <c r="H56" s="44"/>
      <c r="I56" s="44">
        <v>44621</v>
      </c>
      <c r="J56" s="44"/>
      <c r="K56" s="44"/>
      <c r="L56" s="44">
        <v>44713</v>
      </c>
      <c r="M56" s="22"/>
      <c r="N56" s="22"/>
      <c r="O56" s="15"/>
      <c r="P56" s="16"/>
      <c r="Q56" s="16"/>
      <c r="R56" s="19"/>
      <c r="T56" s="66"/>
    </row>
    <row r="57" spans="2:28" s="62" customFormat="1" ht="13.5" customHeight="1" thickBot="1" x14ac:dyDescent="0.3">
      <c r="B57" s="12" t="s">
        <v>106</v>
      </c>
      <c r="C57" s="107"/>
      <c r="D57" s="20"/>
      <c r="E57" s="20"/>
      <c r="F57" s="107"/>
      <c r="G57" s="20"/>
      <c r="H57" s="20"/>
      <c r="I57" s="107"/>
      <c r="J57" s="20"/>
      <c r="K57" s="20"/>
      <c r="L57" s="107"/>
      <c r="M57" s="18"/>
      <c r="N57" s="18"/>
      <c r="O57" s="15"/>
      <c r="P57" s="16"/>
      <c r="Q57" s="16"/>
      <c r="R57" s="19"/>
      <c r="T57" s="76" t="s">
        <v>107</v>
      </c>
    </row>
    <row r="58" spans="2:28" s="18" customFormat="1" ht="13.5" customHeight="1" thickBot="1" x14ac:dyDescent="0.3">
      <c r="B58" s="12" t="s">
        <v>108</v>
      </c>
      <c r="C58" s="107"/>
      <c r="D58" s="20"/>
      <c r="E58" s="20"/>
      <c r="F58" s="107"/>
      <c r="G58" s="20"/>
      <c r="H58" s="20"/>
      <c r="I58" s="107"/>
      <c r="J58" s="20"/>
      <c r="K58" s="20"/>
      <c r="L58" s="107"/>
      <c r="O58" s="23" t="str">
        <f>IF(OR(C57&lt;C58,F57&lt;F58,I57&lt;I58,L57&lt;L58)=TRUE,"Invalid! This field must be less than the number of registered customer accounts","")</f>
        <v/>
      </c>
      <c r="P58" s="16"/>
      <c r="Q58" s="16"/>
      <c r="R58" s="19"/>
      <c r="T58" s="76"/>
    </row>
    <row r="59" spans="2:28" ht="13.5" customHeight="1" thickBot="1" x14ac:dyDescent="0.3">
      <c r="B59" s="12" t="s">
        <v>109</v>
      </c>
      <c r="C59" s="107"/>
      <c r="D59" s="20"/>
      <c r="E59" s="20"/>
      <c r="F59" s="107"/>
      <c r="G59" s="20"/>
      <c r="H59" s="20"/>
      <c r="I59" s="107"/>
      <c r="J59" s="20"/>
      <c r="K59" s="20"/>
      <c r="L59" s="107"/>
      <c r="M59" s="18"/>
      <c r="N59" s="18"/>
      <c r="O59" s="23" t="str">
        <f>IF(OR(C58&lt;C59,F58&lt;F59,I58&lt;I59,L58&lt;L59)=TRUE,"Invalid! This field must be less than the number of active 90-day customer accounts","")</f>
        <v/>
      </c>
      <c r="P59" s="16"/>
      <c r="Q59" s="16"/>
      <c r="T59" s="66"/>
    </row>
    <row r="60" spans="2:28" s="18" customFormat="1" ht="13.5" customHeight="1" thickBot="1" x14ac:dyDescent="0.3">
      <c r="B60" s="12" t="s">
        <v>110</v>
      </c>
      <c r="C60" s="108"/>
      <c r="D60" s="41"/>
      <c r="E60" s="41"/>
      <c r="F60" s="108"/>
      <c r="G60" s="41"/>
      <c r="H60" s="41"/>
      <c r="I60" s="108"/>
      <c r="J60" s="41"/>
      <c r="K60" s="41"/>
      <c r="L60" s="108"/>
      <c r="O60" s="15"/>
      <c r="P60" s="16"/>
      <c r="Q60" s="16"/>
      <c r="R60" s="19"/>
      <c r="T60" s="66"/>
    </row>
    <row r="61" spans="2:28" ht="13.5" customHeight="1" thickBot="1" x14ac:dyDescent="0.3">
      <c r="B61" s="12"/>
      <c r="C61" s="12"/>
      <c r="D61" s="12"/>
      <c r="E61" s="12"/>
      <c r="F61" s="12"/>
      <c r="G61" s="12"/>
      <c r="H61" s="12"/>
      <c r="I61" s="12"/>
      <c r="J61" s="12"/>
      <c r="K61" s="12"/>
      <c r="L61" s="12"/>
      <c r="M61" s="12"/>
      <c r="N61" s="12"/>
      <c r="P61" s="16"/>
      <c r="Q61" s="16"/>
      <c r="T61" s="66"/>
    </row>
    <row r="62" spans="2:28" s="18" customFormat="1" ht="13.5" customHeight="1" thickBot="1" x14ac:dyDescent="0.3">
      <c r="B62" s="12" t="s">
        <v>111</v>
      </c>
      <c r="C62" s="105"/>
      <c r="D62" s="70" t="str">
        <f>(CHAR(128))</f>
        <v>€</v>
      </c>
      <c r="E62" s="41"/>
      <c r="F62" s="19"/>
      <c r="G62" s="19"/>
      <c r="H62" s="19"/>
      <c r="I62" s="19"/>
      <c r="J62" s="19"/>
      <c r="K62" s="19"/>
      <c r="L62" s="19"/>
      <c r="M62" s="19"/>
      <c r="N62" s="19"/>
      <c r="O62" s="19"/>
      <c r="P62" s="19"/>
      <c r="Q62" s="19"/>
      <c r="R62" s="19"/>
      <c r="T62" s="66"/>
    </row>
    <row r="63" spans="2:28" s="18" customFormat="1" ht="13.5" customHeight="1" thickBot="1" x14ac:dyDescent="0.3">
      <c r="B63" s="12" t="s">
        <v>112</v>
      </c>
      <c r="C63" s="105" t="s">
        <v>78</v>
      </c>
      <c r="D63" s="41"/>
      <c r="E63" s="41"/>
      <c r="F63" s="19"/>
      <c r="G63" s="19"/>
      <c r="H63" s="19"/>
      <c r="I63" s="19"/>
      <c r="J63" s="19"/>
      <c r="K63" s="19"/>
      <c r="L63" s="19"/>
      <c r="M63" s="19"/>
      <c r="N63" s="19"/>
      <c r="O63" s="19"/>
      <c r="P63" s="19"/>
      <c r="Q63" s="19"/>
      <c r="R63" s="19"/>
    </row>
    <row r="64" spans="2:28" s="18" customFormat="1" ht="13.5" customHeight="1" thickBot="1" x14ac:dyDescent="0.3">
      <c r="B64" s="12" t="s">
        <v>113</v>
      </c>
      <c r="C64" s="105" t="s">
        <v>78</v>
      </c>
      <c r="D64" s="41"/>
      <c r="E64" s="41"/>
      <c r="F64" s="19"/>
      <c r="G64" s="19"/>
      <c r="H64" s="19"/>
      <c r="I64" s="19"/>
      <c r="J64" s="19"/>
      <c r="K64" s="19"/>
      <c r="L64" s="19"/>
      <c r="M64" s="19"/>
      <c r="N64" s="19"/>
      <c r="O64" s="19"/>
      <c r="P64" s="19"/>
      <c r="Q64" s="19"/>
      <c r="R64" s="19"/>
    </row>
    <row r="65" spans="1:23" s="18" customFormat="1" x14ac:dyDescent="0.25">
      <c r="B65" s="12"/>
      <c r="C65" s="41"/>
      <c r="D65" s="41"/>
      <c r="E65" s="41"/>
      <c r="F65" s="41"/>
      <c r="G65" s="41"/>
      <c r="H65" s="41"/>
      <c r="I65" s="41"/>
      <c r="J65" s="41"/>
      <c r="K65" s="41"/>
      <c r="L65" s="41"/>
      <c r="O65" s="15"/>
      <c r="P65" s="16"/>
      <c r="Q65" s="16"/>
      <c r="R65" s="19"/>
      <c r="S65" s="19"/>
      <c r="T65" s="19"/>
      <c r="U65" s="19"/>
      <c r="V65" s="19"/>
      <c r="W65" s="19"/>
    </row>
    <row r="66" spans="1:23" s="18" customFormat="1" ht="13.8" thickBot="1" x14ac:dyDescent="0.3">
      <c r="B66" s="12"/>
      <c r="C66" s="44">
        <v>44440</v>
      </c>
      <c r="D66" s="44"/>
      <c r="E66" s="44"/>
      <c r="F66" s="44">
        <v>44531</v>
      </c>
      <c r="G66" s="44"/>
      <c r="H66" s="44"/>
      <c r="I66" s="44">
        <v>44621</v>
      </c>
      <c r="J66" s="44"/>
      <c r="K66" s="44"/>
      <c r="L66" s="44">
        <v>44713</v>
      </c>
      <c r="O66" s="15"/>
      <c r="P66" s="16"/>
      <c r="Q66" s="16"/>
      <c r="R66" s="19"/>
      <c r="S66" s="19"/>
      <c r="T66" s="19"/>
      <c r="U66" s="19"/>
      <c r="V66" s="19"/>
      <c r="W66" s="19"/>
    </row>
    <row r="67" spans="1:23" s="18" customFormat="1" ht="13.8" thickBot="1" x14ac:dyDescent="0.3">
      <c r="B67" s="21" t="s">
        <v>114</v>
      </c>
      <c r="C67" s="90" t="s">
        <v>78</v>
      </c>
      <c r="D67" s="41"/>
      <c r="E67" s="41"/>
      <c r="F67" s="90" t="s">
        <v>78</v>
      </c>
      <c r="G67" s="41"/>
      <c r="H67" s="41"/>
      <c r="I67" s="90" t="s">
        <v>78</v>
      </c>
      <c r="J67" s="41"/>
      <c r="K67" s="41"/>
      <c r="L67" s="90" t="s">
        <v>78</v>
      </c>
      <c r="O67" s="15"/>
      <c r="P67" s="16"/>
      <c r="Q67" s="16"/>
      <c r="R67" s="19"/>
      <c r="S67" s="19"/>
      <c r="T67" s="19"/>
      <c r="U67" s="19"/>
      <c r="V67" s="19"/>
      <c r="W67" s="19"/>
    </row>
    <row r="68" spans="1:23" s="18" customFormat="1" x14ac:dyDescent="0.25">
      <c r="B68" s="21"/>
      <c r="C68" s="15"/>
      <c r="D68" s="15"/>
      <c r="E68" s="15"/>
      <c r="F68" s="15"/>
      <c r="G68" s="15"/>
      <c r="H68" s="15"/>
      <c r="I68" s="15"/>
      <c r="J68" s="15"/>
      <c r="K68" s="15"/>
      <c r="L68" s="15"/>
      <c r="M68" s="15"/>
      <c r="N68" s="15"/>
      <c r="O68" s="15"/>
      <c r="P68" s="16"/>
      <c r="Q68" s="16"/>
      <c r="R68" s="19"/>
      <c r="S68" s="19"/>
      <c r="T68" s="19"/>
      <c r="U68" s="19"/>
      <c r="V68" s="19"/>
      <c r="W68" s="19"/>
    </row>
    <row r="69" spans="1:23" s="18" customFormat="1" ht="13.8" thickBot="1" x14ac:dyDescent="0.3">
      <c r="B69" s="21"/>
      <c r="C69" s="44" t="s">
        <v>115</v>
      </c>
      <c r="D69" s="32"/>
      <c r="E69" s="32"/>
      <c r="F69" s="44" t="s">
        <v>116</v>
      </c>
      <c r="G69" s="32"/>
      <c r="H69" s="32"/>
      <c r="I69" s="44" t="s">
        <v>117</v>
      </c>
      <c r="J69" s="32"/>
      <c r="K69" s="32"/>
      <c r="L69" s="32" t="s">
        <v>66</v>
      </c>
      <c r="O69" s="15"/>
      <c r="P69" s="16"/>
      <c r="Q69" s="16"/>
      <c r="R69" s="19"/>
      <c r="S69" s="19"/>
      <c r="T69" s="19"/>
      <c r="U69" s="19"/>
      <c r="V69" s="19"/>
      <c r="W69" s="19"/>
    </row>
    <row r="70" spans="1:23" s="18" customFormat="1" ht="13.8" thickBot="1" x14ac:dyDescent="0.3">
      <c r="A70" s="15"/>
      <c r="B70" s="21" t="s">
        <v>118</v>
      </c>
      <c r="C70" s="90"/>
      <c r="D70" s="70" t="str">
        <f>(CHAR(128))</f>
        <v>€</v>
      </c>
      <c r="E70" s="41"/>
      <c r="F70" s="90"/>
      <c r="G70" s="70" t="str">
        <f>(CHAR(128))</f>
        <v>€</v>
      </c>
      <c r="H70" s="41"/>
      <c r="I70" s="90"/>
      <c r="J70" s="70" t="str">
        <f>(CHAR(128))</f>
        <v>€</v>
      </c>
      <c r="K70" s="41"/>
      <c r="L70" s="124" t="s">
        <v>68</v>
      </c>
      <c r="O70" s="15"/>
      <c r="P70" s="16"/>
      <c r="Q70" s="16"/>
      <c r="R70" s="19"/>
      <c r="S70" s="19"/>
      <c r="T70" s="19"/>
      <c r="U70" s="19"/>
      <c r="V70" s="19"/>
      <c r="W70" s="19"/>
    </row>
    <row r="71" spans="1:23" s="18" customFormat="1" x14ac:dyDescent="0.25">
      <c r="B71" s="12"/>
      <c r="C71" s="41"/>
      <c r="D71" s="41"/>
      <c r="E71" s="41"/>
      <c r="F71" s="41"/>
      <c r="G71" s="41"/>
      <c r="H71" s="41"/>
      <c r="I71" s="41"/>
      <c r="J71" s="41"/>
      <c r="K71" s="41"/>
      <c r="L71" s="41"/>
      <c r="O71" s="15"/>
      <c r="P71" s="16"/>
      <c r="Q71" s="16"/>
      <c r="R71" s="19"/>
      <c r="S71" s="19"/>
      <c r="T71" s="19"/>
      <c r="U71" s="19"/>
      <c r="V71" s="19"/>
      <c r="W71" s="19"/>
    </row>
    <row r="72" spans="1:23" s="18" customFormat="1" ht="17.399999999999999" x14ac:dyDescent="0.25">
      <c r="B72" s="151" t="s">
        <v>119</v>
      </c>
      <c r="C72" s="151"/>
      <c r="D72" s="151"/>
      <c r="E72" s="151"/>
      <c r="F72" s="151"/>
      <c r="G72" s="151"/>
      <c r="H72" s="151"/>
      <c r="I72" s="151"/>
      <c r="J72" s="151"/>
      <c r="K72" s="151"/>
      <c r="L72" s="151"/>
      <c r="M72" s="151"/>
      <c r="N72" s="151"/>
      <c r="O72" s="151"/>
      <c r="P72" s="151"/>
      <c r="Q72" s="151"/>
      <c r="R72" s="151"/>
      <c r="T72" s="30"/>
      <c r="U72" s="30"/>
    </row>
    <row r="73" spans="1:23" x14ac:dyDescent="0.25">
      <c r="B73" s="14"/>
      <c r="O73" s="14"/>
      <c r="P73" s="14"/>
      <c r="Q73" s="14"/>
      <c r="U73" s="29"/>
    </row>
    <row r="74" spans="1:23" s="18" customFormat="1" ht="13.8" thickBot="1" x14ac:dyDescent="0.3">
      <c r="B74" s="12"/>
      <c r="C74" s="44">
        <v>44440</v>
      </c>
      <c r="D74" s="44"/>
      <c r="E74" s="44"/>
      <c r="F74" s="44">
        <v>44531</v>
      </c>
      <c r="G74" s="44"/>
      <c r="H74" s="44"/>
      <c r="I74" s="44">
        <v>44621</v>
      </c>
      <c r="J74" s="44"/>
      <c r="K74" s="44"/>
      <c r="L74" s="44">
        <v>44713</v>
      </c>
      <c r="O74" s="15"/>
      <c r="P74" s="16"/>
      <c r="Q74" s="16"/>
      <c r="R74" s="19"/>
      <c r="T74" s="30"/>
      <c r="U74" s="30"/>
    </row>
    <row r="75" spans="1:23" s="18" customFormat="1" ht="15" customHeight="1" thickBot="1" x14ac:dyDescent="0.3">
      <c r="B75" s="12" t="s">
        <v>120</v>
      </c>
      <c r="C75" s="107"/>
      <c r="D75" s="20"/>
      <c r="E75" s="20"/>
      <c r="F75" s="107"/>
      <c r="G75" s="20"/>
      <c r="H75" s="20"/>
      <c r="I75" s="107"/>
      <c r="J75" s="20"/>
      <c r="K75" s="20"/>
      <c r="L75" s="107"/>
      <c r="O75" s="23"/>
      <c r="P75" s="16"/>
      <c r="Q75" s="16"/>
      <c r="R75" s="19"/>
      <c r="T75" s="30"/>
    </row>
    <row r="76" spans="1:23" s="18" customFormat="1" ht="15" customHeight="1" thickBot="1" x14ac:dyDescent="0.3">
      <c r="B76" s="12" t="s">
        <v>121</v>
      </c>
      <c r="C76" s="107"/>
      <c r="D76" s="20"/>
      <c r="E76" s="20"/>
      <c r="F76" s="107"/>
      <c r="G76" s="20"/>
      <c r="H76" s="20"/>
      <c r="I76" s="107"/>
      <c r="J76" s="20"/>
      <c r="K76" s="20"/>
      <c r="L76" s="107"/>
      <c r="O76" s="23" t="str">
        <f>IF(OR(C75&lt;C76,F75&lt;F76,I75&lt;I76,L75&lt;L76)=TRUE,"Invalid! This field must be less than the number of registered agents","")</f>
        <v/>
      </c>
      <c r="P76" s="16"/>
      <c r="Q76" s="16"/>
      <c r="R76" s="19"/>
      <c r="T76" s="30"/>
    </row>
    <row r="77" spans="1:23" s="18" customFormat="1" ht="13.8" thickBot="1" x14ac:dyDescent="0.3">
      <c r="B77" s="12"/>
      <c r="C77" s="41"/>
      <c r="D77" s="41"/>
      <c r="E77" s="41"/>
      <c r="F77" s="41"/>
      <c r="G77" s="41"/>
      <c r="H77" s="41"/>
      <c r="I77" s="41"/>
      <c r="J77" s="41"/>
      <c r="K77" s="41"/>
      <c r="L77" s="41"/>
      <c r="O77" s="15"/>
      <c r="P77" s="16"/>
      <c r="Q77" s="16"/>
      <c r="R77" s="19"/>
      <c r="T77" s="30"/>
      <c r="U77" s="30"/>
    </row>
    <row r="78" spans="1:23" s="18" customFormat="1" ht="13.5" customHeight="1" thickBot="1" x14ac:dyDescent="0.3">
      <c r="B78" s="12" t="s">
        <v>122</v>
      </c>
      <c r="C78" s="109"/>
      <c r="D78" s="70" t="str">
        <f>(CHAR(128))</f>
        <v>€</v>
      </c>
      <c r="E78" s="41"/>
      <c r="F78" s="41"/>
      <c r="G78" s="41"/>
      <c r="H78" s="41"/>
      <c r="I78" s="41"/>
      <c r="J78" s="41"/>
      <c r="K78" s="41"/>
      <c r="L78" s="41"/>
      <c r="O78" s="23"/>
      <c r="P78" s="16"/>
      <c r="Q78" s="16"/>
      <c r="R78" s="19"/>
      <c r="T78" s="30"/>
    </row>
    <row r="79" spans="1:23" s="18" customFormat="1" ht="15" customHeight="1" thickBot="1" x14ac:dyDescent="0.3">
      <c r="B79" s="12" t="s">
        <v>123</v>
      </c>
      <c r="C79" s="105" t="s">
        <v>78</v>
      </c>
      <c r="D79" s="41"/>
      <c r="E79" s="41"/>
      <c r="F79" s="41"/>
      <c r="G79" s="41"/>
      <c r="H79" s="41"/>
      <c r="I79" s="41"/>
      <c r="J79" s="41"/>
      <c r="K79" s="41"/>
      <c r="L79" s="41"/>
      <c r="O79" s="23"/>
      <c r="P79" s="16"/>
      <c r="Q79" s="16"/>
      <c r="R79" s="19"/>
      <c r="T79" s="30"/>
    </row>
    <row r="80" spans="1:23" s="18" customFormat="1" ht="13.8" thickBot="1" x14ac:dyDescent="0.3">
      <c r="B80" s="38"/>
      <c r="C80" s="41"/>
      <c r="D80" s="41"/>
      <c r="E80" s="41"/>
      <c r="F80" s="41"/>
      <c r="G80" s="41"/>
      <c r="H80" s="41"/>
      <c r="I80" s="41"/>
      <c r="J80" s="41"/>
      <c r="K80" s="41"/>
      <c r="L80" s="41"/>
      <c r="O80" s="15"/>
      <c r="P80" s="16"/>
      <c r="Q80" s="16"/>
      <c r="R80" s="19"/>
      <c r="T80" s="30"/>
      <c r="U80" s="30"/>
    </row>
    <row r="81" spans="1:21" s="18" customFormat="1" ht="13.8" thickBot="1" x14ac:dyDescent="0.3">
      <c r="B81" s="12" t="s">
        <v>124</v>
      </c>
      <c r="C81" s="90" t="s">
        <v>78</v>
      </c>
      <c r="D81" s="41"/>
      <c r="E81" s="41"/>
      <c r="F81" s="41"/>
      <c r="G81" s="41"/>
      <c r="H81" s="41"/>
      <c r="I81" s="41"/>
      <c r="J81" s="41"/>
      <c r="K81" s="41"/>
      <c r="L81" s="41"/>
      <c r="O81" s="15"/>
      <c r="P81" s="16"/>
      <c r="Q81" s="16"/>
      <c r="R81" s="19"/>
      <c r="T81" s="30"/>
      <c r="U81" s="30"/>
    </row>
    <row r="82" spans="1:21" s="18" customFormat="1" ht="13.8" thickBot="1" x14ac:dyDescent="0.3">
      <c r="B82" s="38"/>
      <c r="C82" s="41"/>
      <c r="D82" s="41"/>
      <c r="E82" s="41"/>
      <c r="F82" s="41"/>
      <c r="G82" s="41"/>
      <c r="H82" s="41"/>
      <c r="I82" s="41"/>
      <c r="J82" s="41"/>
      <c r="K82" s="41"/>
      <c r="L82" s="41"/>
      <c r="O82" s="15"/>
      <c r="P82" s="16"/>
      <c r="Q82" s="16"/>
      <c r="R82" s="19"/>
      <c r="T82" s="30"/>
      <c r="U82" s="30"/>
    </row>
    <row r="83" spans="1:21" s="18" customFormat="1" ht="13.8" thickBot="1" x14ac:dyDescent="0.3">
      <c r="B83" s="12" t="s">
        <v>125</v>
      </c>
      <c r="C83" s="92"/>
      <c r="D83" s="70" t="str">
        <f>(CHAR(128))</f>
        <v>€</v>
      </c>
      <c r="E83" s="41"/>
      <c r="F83" s="41"/>
      <c r="G83" s="41"/>
      <c r="H83" s="41"/>
      <c r="I83" s="41"/>
      <c r="J83" s="41"/>
      <c r="K83" s="41"/>
      <c r="L83" s="41"/>
      <c r="O83" s="15"/>
      <c r="P83" s="16"/>
      <c r="Q83" s="16"/>
      <c r="R83" s="19"/>
      <c r="T83" s="30"/>
    </row>
    <row r="84" spans="1:21" s="18" customFormat="1" x14ac:dyDescent="0.25">
      <c r="B84" s="38"/>
      <c r="C84" s="41"/>
      <c r="D84" s="41"/>
      <c r="E84" s="41"/>
      <c r="F84" s="41"/>
      <c r="G84" s="41"/>
      <c r="H84" s="41"/>
      <c r="I84" s="41"/>
      <c r="J84" s="41"/>
      <c r="K84" s="41"/>
      <c r="L84" s="41"/>
      <c r="O84" s="15"/>
      <c r="P84" s="16"/>
      <c r="Q84" s="16"/>
      <c r="R84" s="19"/>
      <c r="T84" s="30"/>
      <c r="U84" s="30"/>
    </row>
    <row r="85" spans="1:21" s="18" customFormat="1" ht="18" customHeight="1" x14ac:dyDescent="0.25">
      <c r="B85" s="149" t="s">
        <v>126</v>
      </c>
      <c r="C85" s="149"/>
      <c r="D85" s="149"/>
      <c r="E85" s="149"/>
      <c r="F85" s="149"/>
      <c r="G85" s="149"/>
      <c r="H85" s="149"/>
      <c r="I85" s="149"/>
      <c r="J85" s="149"/>
      <c r="K85" s="149"/>
      <c r="L85" s="149"/>
      <c r="M85" s="149"/>
      <c r="N85" s="149"/>
      <c r="O85" s="149"/>
      <c r="P85" s="149"/>
      <c r="Q85" s="149"/>
      <c r="R85" s="149"/>
      <c r="T85" s="30"/>
      <c r="U85" s="30"/>
    </row>
    <row r="86" spans="1:21" ht="13.5" customHeight="1" x14ac:dyDescent="0.25">
      <c r="B86" s="93" t="s">
        <v>127</v>
      </c>
      <c r="O86" s="14"/>
      <c r="P86" s="14"/>
      <c r="Q86" s="14"/>
      <c r="U86" s="29"/>
    </row>
    <row r="87" spans="1:21" ht="13.5" customHeight="1" x14ac:dyDescent="0.25">
      <c r="B87" s="93"/>
      <c r="O87" s="14"/>
      <c r="P87" s="14"/>
      <c r="Q87" s="14"/>
      <c r="U87" s="29"/>
    </row>
    <row r="88" spans="1:21" s="24" customFormat="1" ht="27" thickBot="1" x14ac:dyDescent="0.3">
      <c r="B88" s="25"/>
      <c r="C88" s="113" t="s">
        <v>128</v>
      </c>
      <c r="D88" s="33"/>
      <c r="E88" s="33"/>
      <c r="F88" s="33" t="s">
        <v>55</v>
      </c>
      <c r="G88" s="33"/>
      <c r="H88" s="33"/>
      <c r="I88" s="113" t="s">
        <v>129</v>
      </c>
      <c r="J88" s="33"/>
      <c r="K88" s="33"/>
      <c r="O88" s="26">
        <f>IF(C92="No, but planning to launch in the next 12 months",1,IF(C92="Not planning to launch",1,0))</f>
        <v>0</v>
      </c>
      <c r="P88" s="143"/>
      <c r="Q88" s="143"/>
      <c r="R88" s="26"/>
      <c r="S88" s="26"/>
      <c r="T88" s="26"/>
      <c r="U88" s="26"/>
    </row>
    <row r="89" spans="1:21" s="18" customFormat="1" ht="15" customHeight="1" thickBot="1" x14ac:dyDescent="0.3">
      <c r="A89" s="15"/>
      <c r="B89" s="12" t="s">
        <v>130</v>
      </c>
      <c r="C89" s="109"/>
      <c r="D89" s="119" t="str">
        <f>(CHAR(128))</f>
        <v>€</v>
      </c>
      <c r="E89" s="120"/>
      <c r="F89" s="88"/>
      <c r="G89" s="120"/>
      <c r="H89" s="120"/>
      <c r="I89" s="92"/>
      <c r="J89" s="119" t="str">
        <f>(CHAR(128))</f>
        <v>€</v>
      </c>
      <c r="K89" s="41"/>
      <c r="O89" s="19">
        <f t="shared" ref="O89:O95" si="0">IF(C89="No, but planning to launch in the next 12 months",0,IF(C89="Not planning to launch",0,1))</f>
        <v>1</v>
      </c>
      <c r="P89" s="16"/>
      <c r="Q89" s="16"/>
      <c r="R89" s="19"/>
      <c r="T89" s="30"/>
    </row>
    <row r="90" spans="1:21" s="18" customFormat="1" ht="15" customHeight="1" thickBot="1" x14ac:dyDescent="0.3">
      <c r="B90" s="12" t="s">
        <v>27</v>
      </c>
      <c r="C90" s="109"/>
      <c r="D90" s="119" t="str">
        <f t="shared" ref="D90:D96" si="1">(CHAR(128))</f>
        <v>€</v>
      </c>
      <c r="E90" s="120"/>
      <c r="F90" s="88"/>
      <c r="G90" s="120"/>
      <c r="H90" s="120"/>
      <c r="I90" s="92"/>
      <c r="J90" s="119" t="str">
        <f t="shared" ref="J90:J96" si="2">(CHAR(128))</f>
        <v>€</v>
      </c>
      <c r="K90" s="41"/>
      <c r="O90" s="19">
        <f t="shared" si="0"/>
        <v>1</v>
      </c>
      <c r="P90" s="16"/>
      <c r="Q90" s="16"/>
      <c r="R90" s="19"/>
      <c r="T90" s="30"/>
    </row>
    <row r="91" spans="1:21" s="18" customFormat="1" ht="15" customHeight="1" thickBot="1" x14ac:dyDescent="0.3">
      <c r="B91" s="12" t="s">
        <v>63</v>
      </c>
      <c r="C91" s="109"/>
      <c r="D91" s="119" t="str">
        <f t="shared" si="1"/>
        <v>€</v>
      </c>
      <c r="E91" s="120"/>
      <c r="F91" s="88"/>
      <c r="G91" s="120"/>
      <c r="H91" s="120"/>
      <c r="I91" s="92"/>
      <c r="J91" s="119" t="str">
        <f t="shared" si="2"/>
        <v>€</v>
      </c>
      <c r="K91" s="41"/>
      <c r="O91" s="19">
        <f t="shared" si="0"/>
        <v>1</v>
      </c>
      <c r="P91" s="16"/>
      <c r="Q91" s="16"/>
      <c r="R91" s="19"/>
      <c r="T91" s="30"/>
    </row>
    <row r="92" spans="1:21" s="18" customFormat="1" ht="15" customHeight="1" thickBot="1" x14ac:dyDescent="0.3">
      <c r="B92" s="12" t="s">
        <v>31</v>
      </c>
      <c r="C92" s="109"/>
      <c r="D92" s="119" t="str">
        <f t="shared" si="1"/>
        <v>€</v>
      </c>
      <c r="E92" s="120"/>
      <c r="F92" s="88"/>
      <c r="G92" s="120"/>
      <c r="H92" s="120"/>
      <c r="I92" s="92"/>
      <c r="J92" s="119" t="str">
        <f t="shared" si="2"/>
        <v>€</v>
      </c>
      <c r="K92" s="41"/>
      <c r="O92" s="19">
        <f t="shared" si="0"/>
        <v>1</v>
      </c>
      <c r="P92" s="16"/>
      <c r="Q92" s="16"/>
      <c r="R92" s="19"/>
      <c r="T92" s="30"/>
    </row>
    <row r="93" spans="1:21" s="18" customFormat="1" ht="15" customHeight="1" thickBot="1" x14ac:dyDescent="0.3">
      <c r="B93" s="18" t="s">
        <v>35</v>
      </c>
      <c r="C93" s="109"/>
      <c r="D93" s="119" t="str">
        <f t="shared" si="1"/>
        <v>€</v>
      </c>
      <c r="E93" s="120"/>
      <c r="F93" s="88"/>
      <c r="G93" s="120"/>
      <c r="H93" s="120"/>
      <c r="I93" s="92"/>
      <c r="J93" s="119" t="str">
        <f t="shared" si="2"/>
        <v>€</v>
      </c>
      <c r="K93" s="41"/>
      <c r="O93" s="19">
        <f t="shared" si="0"/>
        <v>1</v>
      </c>
      <c r="P93" s="16"/>
      <c r="Q93" s="16"/>
      <c r="R93" s="19"/>
      <c r="T93" s="30"/>
    </row>
    <row r="94" spans="1:21" s="18" customFormat="1" ht="15" customHeight="1" thickBot="1" x14ac:dyDescent="0.3">
      <c r="B94" s="12" t="s">
        <v>33</v>
      </c>
      <c r="C94" s="109"/>
      <c r="D94" s="119" t="str">
        <f t="shared" si="1"/>
        <v>€</v>
      </c>
      <c r="E94" s="120"/>
      <c r="F94" s="88"/>
      <c r="G94" s="120"/>
      <c r="H94" s="120"/>
      <c r="I94" s="92"/>
      <c r="J94" s="119" t="str">
        <f t="shared" si="2"/>
        <v>€</v>
      </c>
      <c r="K94" s="41"/>
      <c r="O94" s="19">
        <f t="shared" si="0"/>
        <v>1</v>
      </c>
      <c r="P94" s="16"/>
      <c r="Q94" s="16"/>
      <c r="R94" s="19"/>
      <c r="T94" s="30"/>
    </row>
    <row r="95" spans="1:21" s="18" customFormat="1" ht="15" customHeight="1" thickBot="1" x14ac:dyDescent="0.3">
      <c r="B95" s="12" t="s">
        <v>131</v>
      </c>
      <c r="C95" s="109"/>
      <c r="D95" s="119" t="str">
        <f t="shared" si="1"/>
        <v>€</v>
      </c>
      <c r="E95" s="120"/>
      <c r="F95" s="88"/>
      <c r="G95" s="120"/>
      <c r="H95" s="120"/>
      <c r="I95" s="92"/>
      <c r="J95" s="119" t="str">
        <f t="shared" si="2"/>
        <v>€</v>
      </c>
      <c r="K95" s="41"/>
      <c r="O95" s="19">
        <f t="shared" si="0"/>
        <v>1</v>
      </c>
      <c r="P95" s="16"/>
      <c r="Q95" s="16"/>
      <c r="R95" s="19"/>
      <c r="T95" s="30"/>
    </row>
    <row r="96" spans="1:21" s="18" customFormat="1" ht="15" customHeight="1" thickBot="1" x14ac:dyDescent="0.3">
      <c r="B96" s="12" t="s">
        <v>132</v>
      </c>
      <c r="C96" s="109"/>
      <c r="D96" s="119" t="str">
        <f t="shared" si="1"/>
        <v>€</v>
      </c>
      <c r="E96" s="120"/>
      <c r="F96" s="88"/>
      <c r="G96" s="120"/>
      <c r="H96" s="120"/>
      <c r="I96" s="92"/>
      <c r="J96" s="119" t="str">
        <f t="shared" si="2"/>
        <v>€</v>
      </c>
      <c r="K96" s="41"/>
      <c r="O96" s="19">
        <f>IF(C96="No",0,1)</f>
        <v>1</v>
      </c>
      <c r="P96" s="16"/>
      <c r="Q96" s="16"/>
      <c r="R96" s="19"/>
      <c r="T96" s="30"/>
    </row>
    <row r="97" spans="2:21" s="18" customFormat="1" ht="13.8" hidden="1" thickBot="1" x14ac:dyDescent="0.3">
      <c r="B97" s="12" t="s">
        <v>133</v>
      </c>
      <c r="C97" s="154"/>
      <c r="D97" s="155"/>
      <c r="E97" s="155"/>
      <c r="F97" s="155"/>
      <c r="G97" s="155"/>
      <c r="H97" s="155"/>
      <c r="I97" s="156"/>
      <c r="J97" s="46"/>
      <c r="K97" s="46"/>
      <c r="L97" s="42"/>
      <c r="O97" s="19">
        <f>IF(AND(O96=0,O95=0),0,1)</f>
        <v>1</v>
      </c>
      <c r="P97" s="16"/>
      <c r="Q97" s="16"/>
      <c r="R97" s="19"/>
      <c r="T97" s="31"/>
    </row>
    <row r="98" spans="2:21" s="18" customFormat="1" ht="13.8" hidden="1" thickBot="1" x14ac:dyDescent="0.3">
      <c r="B98" s="12" t="s">
        <v>134</v>
      </c>
      <c r="C98" s="154"/>
      <c r="D98" s="157"/>
      <c r="E98" s="157"/>
      <c r="F98" s="157"/>
      <c r="G98" s="157"/>
      <c r="H98" s="157"/>
      <c r="I98" s="156"/>
      <c r="J98" s="41"/>
      <c r="K98" s="41"/>
      <c r="L98" s="42"/>
      <c r="O98" s="15"/>
      <c r="P98" s="16"/>
      <c r="Q98" s="16"/>
      <c r="R98" s="19"/>
      <c r="T98" s="30"/>
    </row>
    <row r="99" spans="2:21" s="18" customFormat="1" ht="13.8" hidden="1" thickBot="1" x14ac:dyDescent="0.3">
      <c r="B99" s="63" t="s">
        <v>135</v>
      </c>
      <c r="C99" s="154"/>
      <c r="D99" s="157"/>
      <c r="E99" s="157"/>
      <c r="F99" s="157"/>
      <c r="G99" s="157"/>
      <c r="H99" s="157"/>
      <c r="I99" s="156"/>
      <c r="J99" s="41"/>
      <c r="K99" s="41"/>
      <c r="L99" s="42"/>
      <c r="O99" s="15"/>
      <c r="P99" s="16"/>
      <c r="Q99" s="16"/>
      <c r="R99" s="19"/>
      <c r="T99" s="30"/>
    </row>
    <row r="100" spans="2:21" s="18" customFormat="1" ht="13.8" hidden="1" thickBot="1" x14ac:dyDescent="0.3">
      <c r="B100" s="63" t="s">
        <v>136</v>
      </c>
      <c r="C100" s="154"/>
      <c r="D100" s="157"/>
      <c r="E100" s="157"/>
      <c r="F100" s="157"/>
      <c r="G100" s="157"/>
      <c r="H100" s="157"/>
      <c r="I100" s="156"/>
      <c r="J100" s="41"/>
      <c r="K100" s="41"/>
      <c r="L100" s="42"/>
      <c r="O100" s="15"/>
      <c r="P100" s="16"/>
      <c r="Q100" s="16"/>
      <c r="R100" s="19"/>
      <c r="T100" s="30"/>
    </row>
    <row r="101" spans="2:21" s="18" customFormat="1" ht="12.75" customHeight="1" x14ac:dyDescent="0.25">
      <c r="C101" s="41"/>
      <c r="D101" s="41"/>
      <c r="E101" s="41"/>
      <c r="F101" s="41"/>
      <c r="G101" s="41"/>
      <c r="H101" s="41"/>
      <c r="I101" s="41"/>
      <c r="J101" s="41"/>
      <c r="K101" s="41"/>
      <c r="L101" s="46"/>
      <c r="O101" s="15"/>
      <c r="P101" s="15"/>
      <c r="Q101" s="15"/>
      <c r="R101" s="15"/>
      <c r="S101" s="15"/>
      <c r="T101" s="15"/>
      <c r="U101" s="15"/>
    </row>
    <row r="102" spans="2:21" s="18" customFormat="1" ht="16.8" x14ac:dyDescent="0.25">
      <c r="B102" s="160" t="s">
        <v>137</v>
      </c>
      <c r="C102" s="160"/>
      <c r="D102" s="160"/>
      <c r="E102" s="160"/>
      <c r="F102" s="160"/>
      <c r="G102" s="160"/>
      <c r="H102" s="160"/>
      <c r="I102" s="160"/>
      <c r="J102" s="160"/>
      <c r="K102" s="160"/>
      <c r="L102" s="160"/>
      <c r="M102" s="160"/>
      <c r="N102" s="160"/>
      <c r="O102" s="160"/>
      <c r="P102" s="160"/>
      <c r="Q102" s="160"/>
      <c r="R102" s="160"/>
      <c r="S102" s="41"/>
      <c r="T102" s="41"/>
      <c r="U102" s="41"/>
    </row>
    <row r="103" spans="2:21" s="18" customFormat="1" ht="13.8" thickBot="1" x14ac:dyDescent="0.3">
      <c r="B103" s="12"/>
      <c r="C103" s="44">
        <v>44440</v>
      </c>
      <c r="D103" s="44"/>
      <c r="E103" s="44"/>
      <c r="F103" s="44">
        <v>44531</v>
      </c>
      <c r="G103" s="44"/>
      <c r="H103" s="44"/>
      <c r="I103" s="44">
        <v>44621</v>
      </c>
      <c r="J103" s="44"/>
      <c r="K103" s="44"/>
      <c r="L103" s="44">
        <v>44713</v>
      </c>
      <c r="O103" s="15"/>
      <c r="P103" s="16"/>
      <c r="Q103" s="16"/>
      <c r="R103" s="19"/>
      <c r="T103" s="30"/>
    </row>
    <row r="104" spans="2:21" s="18" customFormat="1" ht="13.5" customHeight="1" thickBot="1" x14ac:dyDescent="0.3">
      <c r="B104" s="94" t="s">
        <v>138</v>
      </c>
      <c r="C104" s="107"/>
      <c r="D104" s="20"/>
      <c r="E104" s="20"/>
      <c r="F104" s="107"/>
      <c r="G104" s="20"/>
      <c r="H104" s="20"/>
      <c r="I104" s="107"/>
      <c r="J104" s="20"/>
      <c r="K104" s="20"/>
      <c r="L104" s="107"/>
      <c r="O104" s="23" t="str">
        <f>IF(OR(C104&lt;C106,F104&lt;F106,I104&lt;I106,L104&lt;L106)=TRUE,"Invalid! This field must be greater than on-net P2P transfers conducted OTC only","")</f>
        <v/>
      </c>
      <c r="P104" s="16"/>
      <c r="Q104" s="16"/>
      <c r="R104" s="19"/>
      <c r="T104" s="30"/>
    </row>
    <row r="105" spans="2:21" s="18" customFormat="1" ht="13.5" customHeight="1" thickBot="1" x14ac:dyDescent="0.3">
      <c r="B105" s="94" t="s">
        <v>139</v>
      </c>
      <c r="C105" s="107"/>
      <c r="D105" s="20"/>
      <c r="E105" s="20"/>
      <c r="F105" s="107"/>
      <c r="G105" s="20"/>
      <c r="H105" s="20"/>
      <c r="I105" s="107"/>
      <c r="J105" s="20"/>
      <c r="K105" s="20"/>
      <c r="L105" s="107"/>
      <c r="O105" s="23" t="str">
        <f>IF(OR(C105&lt;C107,F105&lt;F107,I105&lt;I107,L105&lt;L107)=TRUE,"Invalid! This field must be greater than on-net P2P transfers conducted OTC only","")</f>
        <v/>
      </c>
      <c r="P105" s="16"/>
      <c r="Q105" s="16"/>
      <c r="R105" s="19"/>
      <c r="T105" s="30"/>
    </row>
    <row r="106" spans="2:21" s="18" customFormat="1" ht="13.5" customHeight="1" thickBot="1" x14ac:dyDescent="0.3">
      <c r="B106" s="94" t="s">
        <v>140</v>
      </c>
      <c r="C106" s="107"/>
      <c r="D106" s="20"/>
      <c r="E106" s="20"/>
      <c r="F106" s="107"/>
      <c r="G106" s="20"/>
      <c r="H106" s="20"/>
      <c r="I106" s="107"/>
      <c r="J106" s="20"/>
      <c r="K106" s="20"/>
      <c r="L106" s="107"/>
      <c r="O106" s="15"/>
      <c r="P106" s="16"/>
      <c r="Q106" s="16"/>
      <c r="R106" s="19"/>
      <c r="T106" s="30"/>
    </row>
    <row r="107" spans="2:21" s="18" customFormat="1" ht="13.5" customHeight="1" thickBot="1" x14ac:dyDescent="0.3">
      <c r="B107" s="94" t="s">
        <v>141</v>
      </c>
      <c r="C107" s="107"/>
      <c r="D107" s="20"/>
      <c r="E107" s="20"/>
      <c r="F107" s="107"/>
      <c r="G107" s="20"/>
      <c r="H107" s="20"/>
      <c r="I107" s="107"/>
      <c r="J107" s="20"/>
      <c r="K107" s="20"/>
      <c r="L107" s="107"/>
      <c r="O107" s="15"/>
      <c r="P107" s="16"/>
      <c r="Q107" s="16"/>
      <c r="R107" s="19"/>
      <c r="T107" s="30"/>
    </row>
    <row r="108" spans="2:21" s="18" customFormat="1" ht="13.5" customHeight="1" thickBot="1" x14ac:dyDescent="0.3">
      <c r="C108" s="20"/>
      <c r="D108" s="20"/>
      <c r="E108" s="20"/>
      <c r="F108" s="20"/>
      <c r="G108" s="20"/>
      <c r="H108" s="20"/>
      <c r="I108" s="20"/>
      <c r="J108" s="20"/>
      <c r="K108" s="20"/>
      <c r="L108" s="20"/>
      <c r="O108" s="15"/>
      <c r="P108" s="16"/>
      <c r="Q108" s="16"/>
      <c r="R108" s="19"/>
      <c r="T108" s="30"/>
    </row>
    <row r="109" spans="2:21" s="18" customFormat="1" ht="13.8" thickBot="1" x14ac:dyDescent="0.3">
      <c r="B109" s="94" t="s">
        <v>142</v>
      </c>
      <c r="C109" s="107"/>
      <c r="D109" s="20"/>
      <c r="E109" s="20"/>
      <c r="F109" s="107"/>
      <c r="G109" s="20"/>
      <c r="H109" s="20"/>
      <c r="I109" s="107"/>
      <c r="J109" s="20"/>
      <c r="K109" s="20"/>
      <c r="L109" s="107"/>
      <c r="O109" s="23" t="str">
        <f>IF(OR(C109&lt;C111,F109&lt;F111,I109&lt;I111,L109&lt;L111)=TRUE,"Invalid! This field must be greater than voucher-only off-net/cross-net P2P transfers","")</f>
        <v/>
      </c>
      <c r="P109" s="16"/>
      <c r="Q109" s="16"/>
      <c r="R109" s="19"/>
      <c r="T109" s="30"/>
    </row>
    <row r="110" spans="2:21" s="18" customFormat="1" ht="12.75" customHeight="1" thickBot="1" x14ac:dyDescent="0.3">
      <c r="B110" s="94" t="s">
        <v>143</v>
      </c>
      <c r="C110" s="107"/>
      <c r="D110" s="20"/>
      <c r="E110" s="20"/>
      <c r="F110" s="107"/>
      <c r="G110" s="20"/>
      <c r="H110" s="20"/>
      <c r="I110" s="107"/>
      <c r="J110" s="20"/>
      <c r="K110" s="20"/>
      <c r="L110" s="107"/>
      <c r="O110" s="23" t="str">
        <f>IF(OR(C110&lt;C112,F110&lt;F112,I110&lt;I112,L110&lt;L112)=TRUE,"Invalid! This field must be greater than voucher-only off-net/cross-net P2P transfers","")</f>
        <v/>
      </c>
      <c r="P110" s="16"/>
      <c r="Q110" s="16"/>
      <c r="R110" s="19"/>
      <c r="T110" s="30"/>
    </row>
    <row r="111" spans="2:21" s="18" customFormat="1" ht="12.75" customHeight="1" thickBot="1" x14ac:dyDescent="0.3">
      <c r="B111" s="94" t="s">
        <v>144</v>
      </c>
      <c r="C111" s="107"/>
      <c r="D111" s="20"/>
      <c r="E111" s="20"/>
      <c r="F111" s="107"/>
      <c r="G111" s="20"/>
      <c r="H111" s="20"/>
      <c r="I111" s="107"/>
      <c r="J111" s="20"/>
      <c r="K111" s="20"/>
      <c r="L111" s="107"/>
      <c r="O111" s="15"/>
      <c r="P111" s="16"/>
      <c r="Q111" s="16"/>
      <c r="R111" s="19"/>
      <c r="T111" s="30"/>
    </row>
    <row r="112" spans="2:21" s="18" customFormat="1" ht="12.75" customHeight="1" thickBot="1" x14ac:dyDescent="0.3">
      <c r="B112" s="94" t="s">
        <v>145</v>
      </c>
      <c r="C112" s="107"/>
      <c r="D112" s="20"/>
      <c r="E112" s="20"/>
      <c r="F112" s="107"/>
      <c r="G112" s="20"/>
      <c r="H112" s="20"/>
      <c r="I112" s="107"/>
      <c r="J112" s="20"/>
      <c r="K112" s="20"/>
      <c r="L112" s="107"/>
      <c r="O112" s="15"/>
      <c r="P112" s="16"/>
      <c r="Q112" s="16"/>
      <c r="R112" s="19"/>
      <c r="T112" s="30"/>
    </row>
    <row r="113" spans="1:21" s="18" customFormat="1" ht="13.5" customHeight="1" thickBot="1" x14ac:dyDescent="0.3">
      <c r="B113" s="12"/>
      <c r="C113" s="20"/>
      <c r="D113" s="20"/>
      <c r="E113" s="20"/>
      <c r="F113" s="20"/>
      <c r="G113" s="20"/>
      <c r="H113" s="20"/>
      <c r="I113" s="20"/>
      <c r="J113" s="20"/>
      <c r="K113" s="20"/>
      <c r="L113" s="20"/>
      <c r="O113" s="15"/>
      <c r="P113" s="16"/>
      <c r="Q113" s="16"/>
      <c r="R113" s="19"/>
      <c r="T113" s="31"/>
    </row>
    <row r="114" spans="1:21" s="18" customFormat="1" ht="13.5" customHeight="1" thickBot="1" x14ac:dyDescent="0.3">
      <c r="B114" s="94" t="s">
        <v>146</v>
      </c>
      <c r="C114" s="107"/>
      <c r="D114" s="20"/>
      <c r="E114" s="20"/>
      <c r="F114" s="107"/>
      <c r="G114" s="20"/>
      <c r="H114" s="20"/>
      <c r="I114" s="107"/>
      <c r="J114" s="20"/>
      <c r="K114" s="20"/>
      <c r="L114" s="107"/>
      <c r="O114" s="15"/>
      <c r="P114" s="16"/>
      <c r="Q114" s="16"/>
      <c r="R114" s="19"/>
      <c r="T114" s="30"/>
    </row>
    <row r="115" spans="1:21" s="18" customFormat="1" ht="13.5" customHeight="1" thickBot="1" x14ac:dyDescent="0.3">
      <c r="B115" s="94" t="s">
        <v>147</v>
      </c>
      <c r="C115" s="107"/>
      <c r="D115" s="20"/>
      <c r="E115" s="20"/>
      <c r="F115" s="107"/>
      <c r="G115" s="20"/>
      <c r="H115" s="20"/>
      <c r="I115" s="107"/>
      <c r="J115" s="20"/>
      <c r="K115" s="20"/>
      <c r="L115" s="107"/>
      <c r="O115" s="15"/>
      <c r="P115" s="16"/>
      <c r="Q115" s="16"/>
      <c r="R115" s="19"/>
      <c r="T115" s="30"/>
    </row>
    <row r="116" spans="1:21" s="18" customFormat="1" ht="13.5" customHeight="1" thickBot="1" x14ac:dyDescent="0.3">
      <c r="B116" s="94" t="s">
        <v>148</v>
      </c>
      <c r="C116" s="107"/>
      <c r="D116" s="20"/>
      <c r="E116" s="20"/>
      <c r="F116" s="107"/>
      <c r="G116" s="20"/>
      <c r="H116" s="20"/>
      <c r="I116" s="107"/>
      <c r="J116" s="20"/>
      <c r="K116" s="20"/>
      <c r="L116" s="107"/>
      <c r="O116" s="23"/>
      <c r="P116" s="16"/>
      <c r="Q116" s="16"/>
      <c r="R116" s="19"/>
      <c r="T116" s="30"/>
    </row>
    <row r="117" spans="1:21" s="18" customFormat="1" ht="13.5" customHeight="1" thickBot="1" x14ac:dyDescent="0.3">
      <c r="B117" s="94" t="s">
        <v>149</v>
      </c>
      <c r="C117" s="107"/>
      <c r="D117" s="20"/>
      <c r="E117" s="20"/>
      <c r="F117" s="107"/>
      <c r="G117" s="20"/>
      <c r="H117" s="20"/>
      <c r="I117" s="107"/>
      <c r="J117" s="20"/>
      <c r="K117" s="20"/>
      <c r="L117" s="107"/>
      <c r="O117" s="23"/>
      <c r="P117" s="16"/>
      <c r="Q117" s="16"/>
      <c r="R117" s="19"/>
      <c r="T117" s="30"/>
    </row>
    <row r="118" spans="1:21" s="18" customFormat="1" ht="13.5" customHeight="1" thickBot="1" x14ac:dyDescent="0.3">
      <c r="B118" s="12"/>
      <c r="C118" s="41"/>
      <c r="D118" s="41"/>
      <c r="E118" s="41"/>
      <c r="F118" s="41"/>
      <c r="G118" s="41"/>
      <c r="H118" s="41"/>
      <c r="I118" s="41"/>
      <c r="J118" s="41"/>
      <c r="K118" s="41"/>
      <c r="L118" s="41"/>
      <c r="O118" s="15"/>
      <c r="P118" s="16"/>
      <c r="Q118" s="16"/>
      <c r="R118" s="19"/>
      <c r="T118" s="30"/>
      <c r="U118" s="30"/>
    </row>
    <row r="119" spans="1:21" s="18" customFormat="1" ht="13.5" customHeight="1" thickBot="1" x14ac:dyDescent="0.3">
      <c r="A119" s="15"/>
      <c r="B119" s="94" t="s">
        <v>150</v>
      </c>
      <c r="C119" s="41"/>
      <c r="D119" s="41"/>
      <c r="E119" s="41"/>
      <c r="F119" s="41"/>
      <c r="G119" s="41"/>
      <c r="H119" s="41"/>
      <c r="I119" s="41"/>
      <c r="J119" s="41"/>
      <c r="K119" s="41"/>
      <c r="L119" s="91"/>
      <c r="O119" s="15"/>
      <c r="P119" s="16"/>
      <c r="Q119" s="16"/>
      <c r="R119" s="19"/>
      <c r="T119" s="30"/>
    </row>
    <row r="120" spans="1:21" s="18" customFormat="1" ht="15.75" customHeight="1" x14ac:dyDescent="0.25">
      <c r="B120" s="12"/>
      <c r="C120" s="12"/>
      <c r="D120" s="12"/>
      <c r="E120" s="12"/>
      <c r="F120" s="41"/>
      <c r="G120" s="41"/>
      <c r="H120" s="41"/>
      <c r="I120" s="41"/>
      <c r="J120" s="41"/>
      <c r="K120" s="41"/>
      <c r="L120" s="41"/>
      <c r="O120" s="15"/>
      <c r="P120" s="16"/>
      <c r="Q120" s="16"/>
      <c r="R120" s="19"/>
      <c r="T120" s="30"/>
      <c r="U120" s="30"/>
    </row>
    <row r="121" spans="1:21" s="18" customFormat="1" ht="16.8" x14ac:dyDescent="0.25">
      <c r="B121" s="161" t="s">
        <v>151</v>
      </c>
      <c r="C121" s="161"/>
      <c r="D121" s="161"/>
      <c r="E121" s="161"/>
      <c r="F121" s="161"/>
      <c r="G121" s="161"/>
      <c r="H121" s="161"/>
      <c r="I121" s="161"/>
      <c r="J121" s="161"/>
      <c r="K121" s="161"/>
      <c r="L121" s="161"/>
      <c r="M121" s="161"/>
      <c r="N121" s="161"/>
      <c r="O121" s="161"/>
      <c r="P121" s="161"/>
      <c r="Q121" s="161"/>
      <c r="R121" s="161"/>
      <c r="T121" s="30"/>
      <c r="U121" s="30"/>
    </row>
    <row r="122" spans="1:21" s="18" customFormat="1" ht="13.8" thickBot="1" x14ac:dyDescent="0.3">
      <c r="B122" s="12"/>
      <c r="C122" s="44">
        <v>44440</v>
      </c>
      <c r="D122" s="44"/>
      <c r="E122" s="44"/>
      <c r="F122" s="44">
        <v>44531</v>
      </c>
      <c r="G122" s="44"/>
      <c r="H122" s="44"/>
      <c r="I122" s="44">
        <v>44621</v>
      </c>
      <c r="J122" s="44"/>
      <c r="K122" s="44"/>
      <c r="L122" s="44">
        <v>44713</v>
      </c>
      <c r="O122" s="15"/>
      <c r="P122" s="16"/>
      <c r="Q122" s="16"/>
      <c r="R122" s="19"/>
      <c r="T122" s="30"/>
      <c r="U122" s="30"/>
    </row>
    <row r="123" spans="1:21" s="18" customFormat="1" ht="13.35" customHeight="1" thickBot="1" x14ac:dyDescent="0.3">
      <c r="B123" s="96" t="s">
        <v>152</v>
      </c>
      <c r="C123" s="107"/>
      <c r="D123" s="41"/>
      <c r="E123" s="41"/>
      <c r="F123" s="107"/>
      <c r="G123" s="41"/>
      <c r="H123" s="41"/>
      <c r="I123" s="107"/>
      <c r="J123" s="41"/>
      <c r="K123" s="41"/>
      <c r="L123" s="107"/>
      <c r="O123" s="15"/>
      <c r="P123" s="16"/>
      <c r="Q123" s="16"/>
      <c r="R123" s="19"/>
      <c r="T123" s="30"/>
    </row>
    <row r="124" spans="1:21" s="18" customFormat="1" ht="13.35" customHeight="1" thickBot="1" x14ac:dyDescent="0.3">
      <c r="B124" s="96" t="s">
        <v>153</v>
      </c>
      <c r="C124" s="107"/>
      <c r="D124" s="41"/>
      <c r="E124" s="41"/>
      <c r="F124" s="107"/>
      <c r="G124" s="41"/>
      <c r="H124" s="41"/>
      <c r="I124" s="107"/>
      <c r="J124" s="41"/>
      <c r="K124" s="41"/>
      <c r="L124" s="107"/>
      <c r="O124" s="15"/>
      <c r="P124" s="16"/>
      <c r="Q124" s="16"/>
      <c r="R124" s="19"/>
      <c r="T124" s="30"/>
    </row>
    <row r="125" spans="1:21" s="18" customFormat="1" ht="13.35" customHeight="1" thickBot="1" x14ac:dyDescent="0.3">
      <c r="B125" s="96" t="s">
        <v>154</v>
      </c>
      <c r="C125" s="107"/>
      <c r="D125" s="41"/>
      <c r="E125" s="41"/>
      <c r="F125" s="107"/>
      <c r="G125" s="41"/>
      <c r="H125" s="41"/>
      <c r="I125" s="107"/>
      <c r="J125" s="41"/>
      <c r="K125" s="41"/>
      <c r="L125" s="107"/>
      <c r="O125" s="15"/>
      <c r="P125" s="16"/>
      <c r="Q125" s="16"/>
      <c r="R125" s="19"/>
      <c r="T125" s="30"/>
    </row>
    <row r="126" spans="1:21" s="18" customFormat="1" ht="13.35" customHeight="1" thickBot="1" x14ac:dyDescent="0.3">
      <c r="B126" s="96" t="s">
        <v>155</v>
      </c>
      <c r="C126" s="107"/>
      <c r="D126" s="41"/>
      <c r="E126" s="41"/>
      <c r="F126" s="107"/>
      <c r="G126" s="41"/>
      <c r="H126" s="41"/>
      <c r="I126" s="107"/>
      <c r="J126" s="41"/>
      <c r="K126" s="41"/>
      <c r="L126" s="107"/>
      <c r="O126" s="15"/>
      <c r="P126" s="16"/>
      <c r="Q126" s="16"/>
      <c r="R126" s="19"/>
      <c r="T126" s="30"/>
    </row>
    <row r="127" spans="1:21" s="18" customFormat="1" ht="12.75" customHeight="1" thickBot="1" x14ac:dyDescent="0.3">
      <c r="B127" s="96" t="s">
        <v>156</v>
      </c>
      <c r="C127" s="91"/>
      <c r="D127" s="41"/>
      <c r="E127" s="41"/>
      <c r="F127" s="91"/>
      <c r="G127" s="41"/>
      <c r="H127" s="41"/>
      <c r="I127" s="91"/>
      <c r="J127" s="41"/>
      <c r="K127" s="41"/>
      <c r="L127" s="91"/>
      <c r="O127" s="15"/>
      <c r="P127" s="16"/>
      <c r="Q127" s="16"/>
      <c r="R127" s="19"/>
      <c r="T127" s="30"/>
    </row>
    <row r="128" spans="1:21" s="18" customFormat="1" ht="13.8" thickBot="1" x14ac:dyDescent="0.3">
      <c r="B128" s="96" t="s">
        <v>157</v>
      </c>
      <c r="C128" s="91"/>
      <c r="D128" s="41"/>
      <c r="E128" s="41"/>
      <c r="F128" s="91"/>
      <c r="G128" s="41"/>
      <c r="H128" s="41"/>
      <c r="I128" s="91"/>
      <c r="J128" s="41"/>
      <c r="K128" s="41"/>
      <c r="L128" s="91"/>
      <c r="O128" s="15"/>
      <c r="P128" s="16"/>
      <c r="Q128" s="16"/>
      <c r="R128" s="19"/>
      <c r="T128" s="30"/>
    </row>
    <row r="129" spans="2:21" s="18" customFormat="1" ht="12.75" customHeight="1" thickBot="1" x14ac:dyDescent="0.3">
      <c r="B129" s="96" t="s">
        <v>158</v>
      </c>
      <c r="C129" s="91"/>
      <c r="D129" s="41"/>
      <c r="E129" s="41"/>
      <c r="F129" s="91"/>
      <c r="G129" s="41"/>
      <c r="H129" s="41"/>
      <c r="I129" s="91"/>
      <c r="J129" s="41"/>
      <c r="K129" s="41"/>
      <c r="L129" s="91"/>
      <c r="O129" s="15"/>
      <c r="P129" s="16"/>
      <c r="Q129" s="16"/>
      <c r="R129" s="19"/>
      <c r="T129" s="30"/>
    </row>
    <row r="130" spans="2:21" s="18" customFormat="1" ht="12.75" customHeight="1" thickBot="1" x14ac:dyDescent="0.3">
      <c r="B130" s="96" t="s">
        <v>159</v>
      </c>
      <c r="C130" s="91"/>
      <c r="D130" s="41"/>
      <c r="E130" s="41"/>
      <c r="F130" s="91"/>
      <c r="G130" s="41"/>
      <c r="H130" s="41"/>
      <c r="I130" s="91"/>
      <c r="J130" s="41"/>
      <c r="K130" s="41"/>
      <c r="L130" s="91"/>
      <c r="O130" s="15"/>
      <c r="P130" s="16"/>
      <c r="Q130" s="16"/>
      <c r="R130" s="19"/>
      <c r="T130" s="30"/>
    </row>
    <row r="131" spans="2:21" s="18" customFormat="1" x14ac:dyDescent="0.25">
      <c r="B131" s="11"/>
      <c r="C131" s="41"/>
      <c r="D131" s="41"/>
      <c r="E131" s="41"/>
      <c r="F131" s="41"/>
      <c r="G131" s="41"/>
      <c r="H131" s="41"/>
      <c r="I131" s="41"/>
      <c r="J131" s="41"/>
      <c r="K131" s="41"/>
      <c r="L131" s="41"/>
      <c r="O131" s="15"/>
      <c r="P131" s="16"/>
      <c r="Q131" s="16"/>
      <c r="R131" s="19"/>
      <c r="S131" s="19"/>
      <c r="T131" s="19"/>
      <c r="U131" s="19"/>
    </row>
    <row r="132" spans="2:21" s="18" customFormat="1" ht="18.75" customHeight="1" x14ac:dyDescent="0.25">
      <c r="B132" s="162" t="s">
        <v>63</v>
      </c>
      <c r="C132" s="162"/>
      <c r="D132" s="162"/>
      <c r="E132" s="162"/>
      <c r="F132" s="162"/>
      <c r="G132" s="162"/>
      <c r="H132" s="162"/>
      <c r="I132" s="162"/>
      <c r="J132" s="162"/>
      <c r="K132" s="162"/>
      <c r="L132" s="162"/>
      <c r="M132" s="162"/>
      <c r="N132" s="162"/>
      <c r="O132" s="162"/>
      <c r="P132" s="162"/>
      <c r="Q132" s="162"/>
      <c r="R132" s="162"/>
      <c r="S132" s="19"/>
      <c r="T132" s="19"/>
      <c r="U132" s="19"/>
    </row>
    <row r="133" spans="2:21" s="18" customFormat="1" ht="12.75" customHeight="1" thickBot="1" x14ac:dyDescent="0.3">
      <c r="B133" s="11"/>
      <c r="C133" s="44">
        <v>44440</v>
      </c>
      <c r="D133" s="44"/>
      <c r="E133" s="44"/>
      <c r="F133" s="44">
        <v>44531</v>
      </c>
      <c r="G133" s="44"/>
      <c r="H133" s="44"/>
      <c r="I133" s="44">
        <v>44621</v>
      </c>
      <c r="J133" s="44"/>
      <c r="K133" s="44"/>
      <c r="L133" s="44">
        <v>44713</v>
      </c>
      <c r="O133" s="15"/>
      <c r="P133" s="16"/>
      <c r="Q133" s="16"/>
      <c r="R133" s="19"/>
      <c r="S133" s="19"/>
      <c r="T133" s="19"/>
      <c r="U133" s="19"/>
    </row>
    <row r="134" spans="2:21" s="18" customFormat="1" ht="13.5" customHeight="1" thickBot="1" x14ac:dyDescent="0.3">
      <c r="B134" s="101" t="s">
        <v>160</v>
      </c>
      <c r="C134" s="107"/>
      <c r="D134" s="20"/>
      <c r="E134" s="20"/>
      <c r="F134" s="107"/>
      <c r="G134" s="20"/>
      <c r="H134" s="20"/>
      <c r="I134" s="107"/>
      <c r="J134" s="20"/>
      <c r="K134" s="20"/>
      <c r="L134" s="107"/>
      <c r="O134" s="23" t="str">
        <f>IF(OR(C134&lt;C136,F134&lt;F136,I134&lt;I136,L134&lt;L136)=TRUE,"Invalid! This field must be greater than Bill Payments conducted OTC only","")</f>
        <v/>
      </c>
      <c r="P134" s="16"/>
      <c r="Q134" s="16"/>
      <c r="R134" s="19"/>
      <c r="T134" s="30"/>
    </row>
    <row r="135" spans="2:21" s="18" customFormat="1" ht="13.5" customHeight="1" thickBot="1" x14ac:dyDescent="0.3">
      <c r="B135" s="101" t="s">
        <v>161</v>
      </c>
      <c r="C135" s="107"/>
      <c r="D135" s="20"/>
      <c r="E135" s="20"/>
      <c r="F135" s="107"/>
      <c r="G135" s="20"/>
      <c r="H135" s="20"/>
      <c r="I135" s="107"/>
      <c r="J135" s="20"/>
      <c r="K135" s="20"/>
      <c r="L135" s="107"/>
      <c r="O135" s="23" t="str">
        <f>IF(OR(C135&lt;C137,F135&lt;F137,I135&lt;I137,L135&lt;L137)=TRUE,"Invalid! This field must be greater than Bill Payments conducted OTC only","")</f>
        <v/>
      </c>
      <c r="P135" s="16"/>
      <c r="Q135" s="16"/>
      <c r="R135" s="19"/>
      <c r="T135" s="30"/>
    </row>
    <row r="136" spans="2:21" s="18" customFormat="1" ht="13.5" customHeight="1" thickBot="1" x14ac:dyDescent="0.3">
      <c r="B136" s="101" t="s">
        <v>162</v>
      </c>
      <c r="C136" s="107"/>
      <c r="D136" s="20"/>
      <c r="E136" s="20"/>
      <c r="F136" s="107"/>
      <c r="G136" s="20"/>
      <c r="H136" s="20"/>
      <c r="I136" s="107"/>
      <c r="J136" s="20"/>
      <c r="K136" s="20"/>
      <c r="L136" s="107"/>
      <c r="O136" s="15"/>
      <c r="P136" s="16"/>
      <c r="Q136" s="16"/>
      <c r="R136" s="19"/>
      <c r="T136" s="30"/>
    </row>
    <row r="137" spans="2:21" s="18" customFormat="1" ht="13.5" customHeight="1" thickBot="1" x14ac:dyDescent="0.3">
      <c r="B137" s="101" t="s">
        <v>163</v>
      </c>
      <c r="C137" s="107"/>
      <c r="D137" s="20"/>
      <c r="E137" s="20"/>
      <c r="F137" s="107"/>
      <c r="G137" s="20"/>
      <c r="H137" s="20"/>
      <c r="I137" s="107"/>
      <c r="J137" s="20"/>
      <c r="K137" s="20"/>
      <c r="L137" s="107"/>
      <c r="O137" s="15"/>
      <c r="P137" s="16"/>
      <c r="Q137" s="16"/>
      <c r="R137" s="19"/>
      <c r="T137" s="30"/>
    </row>
    <row r="138" spans="2:21" s="18" customFormat="1" ht="13.5" customHeight="1" thickBot="1" x14ac:dyDescent="0.3">
      <c r="B138" s="101" t="s">
        <v>164</v>
      </c>
      <c r="C138" s="91"/>
      <c r="D138" s="20"/>
      <c r="E138" s="20"/>
      <c r="F138" s="91"/>
      <c r="G138" s="20"/>
      <c r="H138" s="20"/>
      <c r="I138" s="91"/>
      <c r="J138" s="20"/>
      <c r="K138" s="20"/>
      <c r="L138" s="91"/>
      <c r="O138" s="15"/>
      <c r="P138" s="16"/>
      <c r="Q138" s="16"/>
      <c r="R138" s="19"/>
      <c r="T138" s="30"/>
    </row>
    <row r="139" spans="2:21" s="18" customFormat="1" ht="14.25" customHeight="1" thickBot="1" x14ac:dyDescent="0.3">
      <c r="B139" s="101" t="s">
        <v>165</v>
      </c>
      <c r="C139" s="91"/>
      <c r="D139" s="20"/>
      <c r="E139" s="20"/>
      <c r="F139" s="91"/>
      <c r="G139" s="20"/>
      <c r="H139" s="20"/>
      <c r="I139" s="91"/>
      <c r="J139" s="20"/>
      <c r="K139" s="20"/>
      <c r="L139" s="91"/>
      <c r="M139" s="11"/>
      <c r="N139" s="11"/>
      <c r="O139" s="15"/>
      <c r="P139" s="16"/>
      <c r="Q139" s="16"/>
      <c r="R139" s="19"/>
      <c r="T139" s="30"/>
    </row>
    <row r="140" spans="2:21" s="18" customFormat="1" ht="13.5" customHeight="1" thickBot="1" x14ac:dyDescent="0.3">
      <c r="B140" s="11"/>
      <c r="C140" s="11"/>
      <c r="D140" s="11"/>
      <c r="E140" s="11"/>
      <c r="F140" s="11"/>
      <c r="G140" s="11"/>
      <c r="H140" s="11"/>
      <c r="I140" s="11"/>
      <c r="J140" s="11"/>
      <c r="K140" s="11"/>
      <c r="L140" s="11"/>
      <c r="M140" s="11"/>
      <c r="N140" s="11"/>
      <c r="O140" s="15"/>
      <c r="P140" s="16"/>
      <c r="Q140" s="16"/>
      <c r="R140" s="19"/>
      <c r="T140" s="30"/>
    </row>
    <row r="141" spans="2:21" s="18" customFormat="1" ht="13.5" customHeight="1" thickBot="1" x14ac:dyDescent="0.3">
      <c r="B141" s="101" t="s">
        <v>166</v>
      </c>
      <c r="C141" s="20"/>
      <c r="D141" s="20"/>
      <c r="E141" s="20"/>
      <c r="F141" s="20"/>
      <c r="G141" s="20"/>
      <c r="H141" s="20"/>
      <c r="I141" s="20"/>
      <c r="J141" s="20"/>
      <c r="K141" s="20"/>
      <c r="L141" s="91"/>
      <c r="O141" s="15"/>
      <c r="P141" s="16"/>
      <c r="Q141" s="16"/>
      <c r="R141" s="19"/>
      <c r="T141" s="30"/>
    </row>
    <row r="142" spans="2:21" s="18" customFormat="1" ht="13.5" customHeight="1" thickBot="1" x14ac:dyDescent="0.3">
      <c r="B142" s="101" t="s">
        <v>167</v>
      </c>
      <c r="C142" s="20"/>
      <c r="D142" s="20"/>
      <c r="E142" s="20"/>
      <c r="F142" s="20"/>
      <c r="G142" s="20"/>
      <c r="H142" s="20"/>
      <c r="I142" s="20"/>
      <c r="J142" s="20"/>
      <c r="L142" s="91"/>
      <c r="M142" s="15"/>
      <c r="N142" s="15"/>
      <c r="O142" s="15"/>
      <c r="P142" s="16"/>
      <c r="Q142" s="16"/>
      <c r="R142" s="19"/>
      <c r="T142" s="30"/>
    </row>
    <row r="143" spans="2:21" s="18" customFormat="1" ht="13.5" customHeight="1" thickBot="1" x14ac:dyDescent="0.3">
      <c r="B143" s="11"/>
      <c r="C143" s="11"/>
      <c r="D143" s="11"/>
      <c r="E143" s="11"/>
      <c r="F143" s="11"/>
      <c r="G143" s="11"/>
      <c r="H143" s="11"/>
      <c r="I143" s="11"/>
      <c r="J143" s="11"/>
      <c r="K143" s="11"/>
      <c r="L143" s="11"/>
      <c r="M143" s="11"/>
      <c r="N143" s="11"/>
      <c r="O143" s="11"/>
      <c r="P143" s="16"/>
      <c r="Q143" s="16"/>
      <c r="R143" s="19"/>
      <c r="T143" s="30"/>
    </row>
    <row r="144" spans="2:21" s="18" customFormat="1" ht="13.8" thickBot="1" x14ac:dyDescent="0.3">
      <c r="B144" s="101" t="s">
        <v>168</v>
      </c>
      <c r="C144" s="91"/>
      <c r="D144" s="20"/>
      <c r="E144" s="20"/>
      <c r="F144" s="91"/>
      <c r="G144" s="20"/>
      <c r="H144" s="20"/>
      <c r="I144" s="91"/>
      <c r="J144" s="20"/>
      <c r="K144" s="20"/>
      <c r="L144" s="91"/>
      <c r="M144" s="20"/>
      <c r="N144" s="20"/>
      <c r="O144" s="15"/>
      <c r="P144" s="16"/>
      <c r="Q144" s="16"/>
      <c r="R144" s="19"/>
      <c r="T144" s="30"/>
    </row>
    <row r="145" spans="2:23" s="18" customFormat="1" ht="13.5" customHeight="1" thickBot="1" x14ac:dyDescent="0.3">
      <c r="B145" s="11"/>
      <c r="C145" s="11"/>
      <c r="D145" s="11"/>
      <c r="E145" s="11"/>
      <c r="F145" s="11"/>
      <c r="G145" s="11"/>
      <c r="H145" s="11"/>
      <c r="I145" s="11"/>
      <c r="J145" s="11"/>
      <c r="K145" s="11"/>
      <c r="L145" s="11"/>
      <c r="M145" s="11"/>
      <c r="N145" s="11"/>
      <c r="O145" s="11"/>
      <c r="P145" s="16"/>
      <c r="Q145" s="16"/>
      <c r="R145" s="19"/>
      <c r="T145" s="30"/>
    </row>
    <row r="146" spans="2:23" s="18" customFormat="1" ht="22.5" customHeight="1" thickBot="1" x14ac:dyDescent="0.3">
      <c r="B146" s="101" t="s">
        <v>169</v>
      </c>
      <c r="C146" s="20"/>
      <c r="D146" s="20"/>
      <c r="E146" s="20"/>
      <c r="F146" s="20"/>
      <c r="G146" s="20"/>
      <c r="H146" s="20"/>
      <c r="I146" s="20"/>
      <c r="J146" s="20"/>
      <c r="K146" s="20"/>
      <c r="L146" s="91"/>
      <c r="M146" s="15"/>
      <c r="N146" s="15"/>
      <c r="O146" s="15"/>
      <c r="P146" s="16"/>
      <c r="Q146" s="16"/>
      <c r="R146" s="19"/>
      <c r="T146" s="30"/>
    </row>
    <row r="147" spans="2:23" s="18" customFormat="1" ht="13.5" customHeight="1" thickBot="1" x14ac:dyDescent="0.3">
      <c r="B147" s="101" t="s">
        <v>170</v>
      </c>
      <c r="D147" s="20"/>
      <c r="E147" s="20"/>
      <c r="F147" s="20"/>
      <c r="G147" s="20"/>
      <c r="H147" s="20"/>
      <c r="I147" s="20"/>
      <c r="J147" s="20"/>
      <c r="K147" s="20"/>
      <c r="L147" s="91"/>
      <c r="P147" s="16"/>
      <c r="Q147" s="16"/>
      <c r="R147" s="16"/>
      <c r="S147" s="16"/>
      <c r="T147" s="16"/>
    </row>
    <row r="148" spans="2:23" s="18" customFormat="1" x14ac:dyDescent="0.25">
      <c r="B148" s="15"/>
      <c r="C148" s="15"/>
      <c r="D148" s="15"/>
      <c r="E148" s="15"/>
      <c r="F148" s="15"/>
      <c r="G148" s="15"/>
      <c r="H148" s="15"/>
      <c r="I148" s="15"/>
      <c r="J148" s="15"/>
      <c r="K148" s="15"/>
      <c r="L148" s="15"/>
      <c r="M148" s="15"/>
      <c r="N148" s="15"/>
      <c r="O148" s="15"/>
      <c r="P148" s="16"/>
      <c r="Q148" s="16"/>
      <c r="R148" s="19"/>
      <c r="T148" s="30"/>
    </row>
    <row r="149" spans="2:23" s="18" customFormat="1" ht="13.8" thickBot="1" x14ac:dyDescent="0.3">
      <c r="B149" s="15"/>
      <c r="C149" s="62" t="s">
        <v>171</v>
      </c>
      <c r="D149" s="15"/>
      <c r="E149" s="15"/>
      <c r="F149" s="62" t="s">
        <v>172</v>
      </c>
      <c r="G149" s="15"/>
      <c r="H149" s="15"/>
      <c r="I149" s="62" t="s">
        <v>173</v>
      </c>
      <c r="J149" s="15"/>
      <c r="K149" s="15"/>
      <c r="L149" s="62" t="s">
        <v>174</v>
      </c>
      <c r="M149" s="15"/>
      <c r="N149" s="15"/>
      <c r="O149" s="62" t="s">
        <v>175</v>
      </c>
      <c r="P149" s="15"/>
      <c r="Q149" s="16"/>
      <c r="R149" s="19"/>
      <c r="T149" s="30"/>
    </row>
    <row r="150" spans="2:23" s="18" customFormat="1" ht="13.8" thickBot="1" x14ac:dyDescent="0.3">
      <c r="B150" s="101" t="s">
        <v>176</v>
      </c>
      <c r="C150" s="92"/>
      <c r="D150" s="70" t="str">
        <f>(CHAR(128))</f>
        <v>€</v>
      </c>
      <c r="E150" s="15"/>
      <c r="F150" s="92"/>
      <c r="G150" s="70" t="str">
        <f>(CHAR(128))</f>
        <v>€</v>
      </c>
      <c r="H150" s="15"/>
      <c r="I150" s="92"/>
      <c r="J150" s="70" t="str">
        <f>(CHAR(128))</f>
        <v>€</v>
      </c>
      <c r="K150" s="15"/>
      <c r="L150" s="92"/>
      <c r="M150" s="70" t="str">
        <f>(CHAR(128))</f>
        <v>€</v>
      </c>
      <c r="N150" s="15"/>
      <c r="O150" s="92"/>
      <c r="P150" s="70" t="str">
        <f>(CHAR(128))</f>
        <v>€</v>
      </c>
      <c r="Q150" s="16"/>
      <c r="R150" s="19"/>
      <c r="T150" s="30"/>
    </row>
    <row r="151" spans="2:23" s="18" customFormat="1" ht="13.5" customHeight="1" x14ac:dyDescent="0.25">
      <c r="B151" s="77"/>
      <c r="D151" s="20"/>
      <c r="E151" s="20"/>
      <c r="F151" s="20"/>
      <c r="G151" s="20"/>
      <c r="H151" s="20"/>
      <c r="I151" s="20"/>
      <c r="J151" s="20"/>
      <c r="K151" s="20"/>
      <c r="L151" s="20"/>
      <c r="M151" s="15"/>
      <c r="N151" s="15"/>
      <c r="O151" s="15"/>
      <c r="P151" s="16"/>
      <c r="Q151" s="16"/>
      <c r="R151" s="19"/>
      <c r="T151" s="30"/>
    </row>
    <row r="152" spans="2:23" s="18" customFormat="1" ht="16.8" x14ac:dyDescent="0.25">
      <c r="B152" s="158" t="s">
        <v>177</v>
      </c>
      <c r="C152" s="158"/>
      <c r="D152" s="158"/>
      <c r="E152" s="158"/>
      <c r="F152" s="158"/>
      <c r="G152" s="158"/>
      <c r="H152" s="158"/>
      <c r="I152" s="158"/>
      <c r="J152" s="158"/>
      <c r="K152" s="158"/>
      <c r="L152" s="158"/>
      <c r="M152" s="158"/>
      <c r="N152" s="158"/>
      <c r="O152" s="158"/>
      <c r="P152" s="158"/>
      <c r="Q152" s="158"/>
      <c r="R152" s="158"/>
      <c r="S152" s="41"/>
      <c r="T152" s="41"/>
      <c r="U152" s="41"/>
      <c r="V152" s="41"/>
      <c r="W152" s="41"/>
    </row>
    <row r="153" spans="2:23" s="18" customFormat="1" ht="17.399999999999999" x14ac:dyDescent="0.25">
      <c r="B153" s="25"/>
      <c r="C153" s="41"/>
      <c r="D153" s="41"/>
      <c r="E153" s="41"/>
      <c r="F153" s="41"/>
      <c r="G153" s="41"/>
      <c r="H153" s="41"/>
      <c r="I153" s="41"/>
      <c r="J153" s="41"/>
      <c r="K153" s="41"/>
      <c r="L153" s="41"/>
      <c r="M153" s="41"/>
      <c r="N153" s="41"/>
      <c r="O153" s="41"/>
      <c r="P153" s="41"/>
      <c r="Q153" s="41"/>
      <c r="R153" s="41"/>
      <c r="S153" s="41"/>
      <c r="T153" s="41"/>
      <c r="U153" s="41"/>
      <c r="V153" s="41"/>
      <c r="W153" s="41"/>
    </row>
    <row r="154" spans="2:23" s="18" customFormat="1" ht="13.5" customHeight="1" thickBot="1" x14ac:dyDescent="0.3">
      <c r="B154" s="12"/>
      <c r="C154" s="44">
        <v>44440</v>
      </c>
      <c r="D154" s="44"/>
      <c r="E154" s="44"/>
      <c r="F154" s="44">
        <v>44531</v>
      </c>
      <c r="G154" s="44"/>
      <c r="H154" s="44"/>
      <c r="I154" s="44">
        <v>44621</v>
      </c>
      <c r="J154" s="44"/>
      <c r="K154" s="44"/>
      <c r="L154" s="44">
        <v>44713</v>
      </c>
      <c r="O154" s="15"/>
      <c r="P154" s="15"/>
      <c r="Q154" s="15"/>
      <c r="R154" s="15"/>
      <c r="S154" s="15"/>
      <c r="T154" s="15"/>
      <c r="U154" s="15"/>
      <c r="V154" s="15"/>
    </row>
    <row r="155" spans="2:23" s="18" customFormat="1" ht="13.5" customHeight="1" thickBot="1" x14ac:dyDescent="0.3">
      <c r="B155" s="97" t="s">
        <v>178</v>
      </c>
      <c r="C155" s="107"/>
      <c r="D155" s="41"/>
      <c r="E155" s="41"/>
      <c r="F155" s="107"/>
      <c r="G155" s="41"/>
      <c r="H155" s="41"/>
      <c r="I155" s="107"/>
      <c r="J155" s="41"/>
      <c r="K155" s="41"/>
      <c r="L155" s="107"/>
      <c r="O155" s="23" t="str">
        <f>IF(OR(C155&lt;C157,F155&lt;F157,I155&lt;I157,L155&lt;L157)=TRUE,"Invalid! This field must be greater than Online Merchant Payments only","")</f>
        <v/>
      </c>
      <c r="P155" s="16"/>
      <c r="Q155" s="16"/>
      <c r="R155" s="19"/>
      <c r="T155" s="30"/>
    </row>
    <row r="156" spans="2:23" s="18" customFormat="1" ht="13.5" customHeight="1" thickBot="1" x14ac:dyDescent="0.3">
      <c r="B156" s="97" t="s">
        <v>179</v>
      </c>
      <c r="C156" s="107"/>
      <c r="D156" s="41"/>
      <c r="E156" s="41"/>
      <c r="F156" s="107"/>
      <c r="G156" s="41"/>
      <c r="H156" s="41"/>
      <c r="I156" s="107"/>
      <c r="J156" s="41"/>
      <c r="K156" s="41"/>
      <c r="L156" s="107"/>
      <c r="O156" s="23" t="str">
        <f>IF(OR(C156&lt;C158,F156&lt;F158,I156&lt;I158,L156&lt;L158)=TRUE,"Invalid! This field must be greater than Online Merchant Payments only","")</f>
        <v/>
      </c>
      <c r="P156" s="16"/>
      <c r="Q156" s="16"/>
      <c r="R156" s="19"/>
      <c r="T156" s="30"/>
    </row>
    <row r="157" spans="2:23" s="18" customFormat="1" ht="13.5" customHeight="1" thickBot="1" x14ac:dyDescent="0.3">
      <c r="B157" s="97" t="s">
        <v>180</v>
      </c>
      <c r="C157" s="107"/>
      <c r="D157" s="41"/>
      <c r="E157" s="41"/>
      <c r="F157" s="107"/>
      <c r="G157" s="41"/>
      <c r="H157" s="41"/>
      <c r="I157" s="107"/>
      <c r="J157" s="41"/>
      <c r="K157" s="41"/>
      <c r="L157" s="107"/>
      <c r="O157" s="15"/>
      <c r="P157" s="16"/>
      <c r="Q157" s="16"/>
      <c r="R157" s="19"/>
      <c r="T157" s="30"/>
    </row>
    <row r="158" spans="2:23" s="18" customFormat="1" ht="13.5" customHeight="1" thickBot="1" x14ac:dyDescent="0.3">
      <c r="B158" s="97" t="s">
        <v>181</v>
      </c>
      <c r="C158" s="107"/>
      <c r="D158" s="41"/>
      <c r="E158" s="41"/>
      <c r="F158" s="107"/>
      <c r="G158" s="41"/>
      <c r="H158" s="41"/>
      <c r="I158" s="107"/>
      <c r="J158" s="41"/>
      <c r="K158" s="41"/>
      <c r="L158" s="107"/>
      <c r="O158" s="15"/>
      <c r="P158" s="16"/>
      <c r="Q158" s="16"/>
      <c r="R158" s="19"/>
      <c r="T158" s="30"/>
    </row>
    <row r="159" spans="2:23" s="18" customFormat="1" ht="13.5" customHeight="1" thickBot="1" x14ac:dyDescent="0.3">
      <c r="B159" s="97" t="s">
        <v>182</v>
      </c>
      <c r="C159" s="91"/>
      <c r="D159" s="41"/>
      <c r="E159" s="41"/>
      <c r="F159" s="91"/>
      <c r="G159" s="41"/>
      <c r="H159" s="41"/>
      <c r="I159" s="91"/>
      <c r="J159" s="41"/>
      <c r="K159" s="41"/>
      <c r="L159" s="91"/>
      <c r="O159" s="15"/>
      <c r="P159" s="16"/>
      <c r="Q159" s="16"/>
      <c r="R159" s="19"/>
      <c r="T159" s="30"/>
    </row>
    <row r="160" spans="2:23" s="18" customFormat="1" ht="13.5" customHeight="1" thickBot="1" x14ac:dyDescent="0.3">
      <c r="B160" s="97" t="s">
        <v>183</v>
      </c>
      <c r="C160" s="91"/>
      <c r="D160" s="41"/>
      <c r="E160" s="41"/>
      <c r="F160" s="91"/>
      <c r="G160" s="41"/>
      <c r="H160" s="41"/>
      <c r="I160" s="91"/>
      <c r="J160" s="41"/>
      <c r="K160" s="41"/>
      <c r="L160" s="91"/>
      <c r="O160" s="15"/>
      <c r="P160" s="16"/>
      <c r="Q160" s="16"/>
      <c r="R160" s="19"/>
      <c r="T160" s="31"/>
    </row>
    <row r="161" spans="1:23" s="18" customFormat="1" ht="13.5" customHeight="1" thickBot="1" x14ac:dyDescent="0.3">
      <c r="B161" s="12"/>
      <c r="C161" s="12"/>
      <c r="D161" s="12"/>
      <c r="E161" s="12"/>
      <c r="F161" s="12"/>
      <c r="G161" s="12"/>
      <c r="H161" s="12"/>
      <c r="I161" s="12"/>
      <c r="J161" s="12"/>
      <c r="K161" s="12"/>
      <c r="L161" s="12"/>
      <c r="M161" s="12"/>
      <c r="N161" s="12"/>
      <c r="O161" s="12"/>
      <c r="P161" s="16"/>
      <c r="Q161" s="16"/>
      <c r="R161" s="19"/>
      <c r="T161" s="30"/>
    </row>
    <row r="162" spans="1:23" s="18" customFormat="1" ht="13.5" customHeight="1" thickBot="1" x14ac:dyDescent="0.3">
      <c r="B162" s="98" t="s">
        <v>184</v>
      </c>
      <c r="C162" s="107"/>
      <c r="D162" s="41"/>
      <c r="E162" s="41"/>
      <c r="F162" s="107"/>
      <c r="G162" s="41"/>
      <c r="H162" s="41"/>
      <c r="I162" s="107"/>
      <c r="J162" s="41"/>
      <c r="K162" s="41"/>
      <c r="L162" s="107"/>
      <c r="P162" s="16"/>
      <c r="Q162" s="16"/>
      <c r="R162" s="19"/>
      <c r="T162" s="30"/>
    </row>
    <row r="163" spans="1:23" s="18" customFormat="1" ht="13.5" customHeight="1" thickBot="1" x14ac:dyDescent="0.3">
      <c r="B163" s="98" t="s">
        <v>185</v>
      </c>
      <c r="C163" s="107"/>
      <c r="D163" s="41"/>
      <c r="E163" s="41"/>
      <c r="F163" s="107"/>
      <c r="G163" s="41"/>
      <c r="H163" s="41"/>
      <c r="I163" s="107"/>
      <c r="J163" s="41"/>
      <c r="K163" s="41"/>
      <c r="L163" s="107"/>
      <c r="O163" s="23" t="str">
        <f>IF(OR(C163&gt;C162,F163&gt;F162,I163&gt;I162,L163&gt;L162)=TRUE,"Invalid! This field must be less than the number of registered merchant accounts","")</f>
        <v/>
      </c>
      <c r="P163" s="16"/>
      <c r="Q163" s="16"/>
      <c r="R163" s="19"/>
      <c r="T163" s="30"/>
    </row>
    <row r="164" spans="1:23" s="18" customFormat="1" ht="13.5" customHeight="1" thickBot="1" x14ac:dyDescent="0.3">
      <c r="P164" s="16"/>
      <c r="Q164" s="16"/>
      <c r="R164" s="19"/>
      <c r="T164" s="30"/>
    </row>
    <row r="165" spans="1:23" s="18" customFormat="1" ht="13.5" customHeight="1" thickBot="1" x14ac:dyDescent="0.3">
      <c r="B165" s="97" t="s">
        <v>186</v>
      </c>
      <c r="C165" s="41"/>
      <c r="D165" s="41"/>
      <c r="E165" s="41"/>
      <c r="F165" s="41"/>
      <c r="G165" s="41"/>
      <c r="H165" s="41"/>
      <c r="I165" s="41"/>
      <c r="J165" s="41"/>
      <c r="K165" s="41"/>
      <c r="L165" s="107"/>
      <c r="P165" s="16"/>
      <c r="Q165" s="16"/>
      <c r="R165" s="19"/>
      <c r="T165" s="30"/>
    </row>
    <row r="166" spans="1:23" s="18" customFormat="1" ht="13.5" customHeight="1" thickBot="1" x14ac:dyDescent="0.3">
      <c r="A166" s="15"/>
      <c r="B166" s="97" t="s">
        <v>187</v>
      </c>
      <c r="C166" s="91"/>
      <c r="D166" s="41"/>
      <c r="E166" s="41"/>
      <c r="F166" s="41"/>
      <c r="G166" s="41"/>
      <c r="H166" s="41"/>
      <c r="I166" s="41"/>
      <c r="J166" s="41"/>
      <c r="K166" s="41"/>
      <c r="L166" s="84"/>
      <c r="P166" s="16"/>
      <c r="Q166" s="16"/>
      <c r="R166" s="19"/>
      <c r="T166" s="30"/>
    </row>
    <row r="167" spans="1:23" s="18" customFormat="1" ht="13.5" customHeight="1" thickBot="1" x14ac:dyDescent="0.3">
      <c r="B167" s="12"/>
      <c r="C167" s="45"/>
      <c r="D167" s="45"/>
      <c r="E167" s="45"/>
      <c r="F167" s="45"/>
      <c r="G167" s="45"/>
      <c r="H167" s="45"/>
      <c r="I167" s="45"/>
      <c r="J167" s="45"/>
      <c r="K167" s="45"/>
      <c r="L167" s="45"/>
      <c r="M167" s="45"/>
      <c r="N167" s="45"/>
      <c r="O167" s="45"/>
      <c r="P167" s="45"/>
      <c r="Q167" s="45"/>
      <c r="R167" s="45"/>
      <c r="S167" s="45"/>
      <c r="T167" s="45"/>
      <c r="U167" s="45"/>
      <c r="V167" s="45"/>
    </row>
    <row r="168" spans="1:23" s="18" customFormat="1" ht="13.5" customHeight="1" thickBot="1" x14ac:dyDescent="0.3">
      <c r="B168" s="97" t="s">
        <v>188</v>
      </c>
      <c r="C168" s="41"/>
      <c r="D168" s="41"/>
      <c r="E168" s="41"/>
      <c r="F168" s="41"/>
      <c r="G168" s="41"/>
      <c r="H168" s="41"/>
      <c r="I168" s="41"/>
      <c r="J168" s="41"/>
      <c r="K168" s="41"/>
      <c r="L168" s="107"/>
      <c r="P168" s="16"/>
      <c r="Q168" s="16"/>
      <c r="R168" s="19"/>
      <c r="T168" s="30"/>
    </row>
    <row r="169" spans="1:23" s="18" customFormat="1" ht="13.5" customHeight="1" thickBot="1" x14ac:dyDescent="0.3">
      <c r="B169" s="41"/>
      <c r="C169" s="41"/>
      <c r="D169" s="41"/>
      <c r="E169" s="41"/>
      <c r="F169" s="41"/>
      <c r="G169" s="41"/>
      <c r="H169" s="41"/>
      <c r="I169" s="41"/>
      <c r="J169" s="41"/>
      <c r="K169" s="41"/>
      <c r="L169" s="41"/>
      <c r="M169" s="41"/>
      <c r="N169" s="41"/>
      <c r="O169" s="41"/>
      <c r="P169" s="16"/>
      <c r="Q169" s="16"/>
      <c r="R169" s="19"/>
      <c r="T169" s="30"/>
    </row>
    <row r="170" spans="1:23" s="18" customFormat="1" ht="13.5" customHeight="1" thickBot="1" x14ac:dyDescent="0.3">
      <c r="B170" s="99" t="s">
        <v>189</v>
      </c>
      <c r="C170" s="92"/>
      <c r="D170" s="70" t="str">
        <f>(CHAR(128))</f>
        <v>€</v>
      </c>
      <c r="E170" s="32"/>
      <c r="F170" s="32"/>
      <c r="G170" s="32"/>
      <c r="H170" s="32"/>
      <c r="I170" s="32"/>
      <c r="J170" s="41"/>
      <c r="K170" s="41"/>
      <c r="L170" s="32"/>
      <c r="O170" s="15"/>
      <c r="Q170" s="15"/>
      <c r="S170" s="15"/>
      <c r="U170" s="15"/>
      <c r="W170" s="15"/>
    </row>
    <row r="171" spans="1:23" s="18" customFormat="1" ht="13.5" customHeight="1" thickBot="1" x14ac:dyDescent="0.3">
      <c r="B171" s="99" t="s">
        <v>190</v>
      </c>
      <c r="C171" s="90" t="s">
        <v>78</v>
      </c>
      <c r="D171" s="32"/>
      <c r="E171" s="32"/>
      <c r="F171" s="32"/>
      <c r="G171" s="32"/>
      <c r="H171" s="32"/>
      <c r="I171" s="32"/>
      <c r="J171" s="41"/>
      <c r="K171" s="41"/>
      <c r="L171" s="32"/>
      <c r="O171" s="15"/>
      <c r="Q171" s="15"/>
      <c r="S171" s="15"/>
      <c r="U171" s="15"/>
      <c r="W171" s="15"/>
    </row>
    <row r="172" spans="1:23" s="18" customFormat="1" ht="13.5" customHeight="1" thickBot="1" x14ac:dyDescent="0.3">
      <c r="B172" s="99" t="s">
        <v>191</v>
      </c>
      <c r="C172" s="92"/>
      <c r="D172" s="70" t="str">
        <f>(CHAR(128))</f>
        <v>€</v>
      </c>
      <c r="E172" s="32"/>
      <c r="F172" s="32"/>
      <c r="G172" s="32"/>
      <c r="H172" s="32"/>
      <c r="I172" s="32"/>
      <c r="J172" s="41"/>
      <c r="K172" s="41"/>
      <c r="L172" s="32"/>
      <c r="O172" s="15"/>
      <c r="Q172" s="15"/>
      <c r="S172" s="15"/>
      <c r="U172" s="15"/>
      <c r="W172" s="15"/>
    </row>
    <row r="173" spans="1:23" s="18" customFormat="1" ht="13.5" customHeight="1" x14ac:dyDescent="0.25">
      <c r="B173" s="11"/>
      <c r="C173" s="32"/>
      <c r="D173" s="32"/>
      <c r="E173" s="32"/>
      <c r="F173" s="32"/>
      <c r="G173" s="32"/>
      <c r="H173" s="32"/>
      <c r="I173" s="32"/>
      <c r="J173" s="41"/>
      <c r="K173" s="41"/>
      <c r="L173" s="32"/>
      <c r="O173" s="15"/>
      <c r="Q173" s="15"/>
      <c r="S173" s="15"/>
      <c r="U173" s="15"/>
      <c r="W173" s="15"/>
    </row>
    <row r="174" spans="1:23" s="18" customFormat="1" ht="13.5" customHeight="1" thickBot="1" x14ac:dyDescent="0.3">
      <c r="B174" s="11"/>
      <c r="C174" s="32" t="s">
        <v>71</v>
      </c>
      <c r="D174" s="32"/>
      <c r="E174" s="32"/>
      <c r="F174" s="32" t="s">
        <v>192</v>
      </c>
      <c r="G174" s="32"/>
      <c r="H174" s="32"/>
      <c r="I174" s="32" t="s">
        <v>193</v>
      </c>
      <c r="J174" s="41"/>
      <c r="K174" s="41"/>
      <c r="L174" s="32" t="s">
        <v>194</v>
      </c>
      <c r="M174" s="41"/>
      <c r="O174" s="32" t="s">
        <v>195</v>
      </c>
      <c r="P174" s="41"/>
      <c r="Q174" s="15"/>
      <c r="R174" s="32" t="s">
        <v>196</v>
      </c>
      <c r="S174" s="41"/>
      <c r="U174" s="32" t="s">
        <v>197</v>
      </c>
      <c r="V174" s="15"/>
      <c r="W174" s="15"/>
    </row>
    <row r="175" spans="1:23" s="18" customFormat="1" ht="15.6" customHeight="1" thickBot="1" x14ac:dyDescent="0.3">
      <c r="A175" s="15"/>
      <c r="B175" s="99" t="s">
        <v>198</v>
      </c>
      <c r="C175" s="92"/>
      <c r="D175" s="70" t="str">
        <f>(CHAR(128))</f>
        <v>€</v>
      </c>
      <c r="E175" s="41"/>
      <c r="F175" s="92"/>
      <c r="G175" s="70" t="str">
        <f>(CHAR(128))</f>
        <v>€</v>
      </c>
      <c r="H175" s="41"/>
      <c r="I175" s="92"/>
      <c r="J175" s="70" t="str">
        <f>(CHAR(128))</f>
        <v>€</v>
      </c>
      <c r="K175" s="41"/>
      <c r="L175" s="92"/>
      <c r="M175" s="70" t="str">
        <f>(CHAR(128))</f>
        <v>€</v>
      </c>
      <c r="O175" s="92"/>
      <c r="P175" s="70" t="str">
        <f>(CHAR(128))</f>
        <v>€</v>
      </c>
      <c r="R175" s="92"/>
      <c r="S175" s="70" t="str">
        <f>(CHAR(128))</f>
        <v>€</v>
      </c>
      <c r="U175" s="124" t="s">
        <v>68</v>
      </c>
    </row>
    <row r="176" spans="1:23" s="18" customFormat="1" ht="13.5" customHeight="1" thickBot="1" x14ac:dyDescent="0.3">
      <c r="A176" s="15"/>
      <c r="B176" s="100" t="s">
        <v>199</v>
      </c>
      <c r="C176" s="90" t="s">
        <v>78</v>
      </c>
      <c r="D176" s="41"/>
      <c r="E176" s="41"/>
      <c r="F176" s="90" t="s">
        <v>78</v>
      </c>
      <c r="G176" s="41"/>
      <c r="H176" s="41"/>
      <c r="I176" s="90" t="s">
        <v>78</v>
      </c>
      <c r="J176" s="41"/>
      <c r="K176" s="41"/>
      <c r="L176" s="90" t="s">
        <v>78</v>
      </c>
      <c r="M176" s="41"/>
      <c r="O176" s="90" t="s">
        <v>78</v>
      </c>
      <c r="P176" s="41"/>
      <c r="Q176" s="16"/>
      <c r="R176" s="90" t="s">
        <v>78</v>
      </c>
      <c r="S176" s="41"/>
      <c r="U176" s="90" t="s">
        <v>78</v>
      </c>
      <c r="V176" s="30"/>
    </row>
    <row r="177" spans="2:21" s="18" customFormat="1" ht="13.5" customHeight="1" x14ac:dyDescent="0.25">
      <c r="B177" s="11"/>
      <c r="C177" s="72"/>
      <c r="D177" s="41"/>
      <c r="E177" s="41"/>
      <c r="F177" s="32"/>
      <c r="G177" s="41"/>
      <c r="H177" s="41"/>
      <c r="I177" s="32"/>
      <c r="J177" s="41"/>
      <c r="K177" s="41"/>
      <c r="L177" s="32"/>
      <c r="O177" s="32"/>
      <c r="R177" s="15"/>
      <c r="T177" s="30"/>
      <c r="U177" s="30"/>
    </row>
    <row r="178" spans="2:21" s="18" customFormat="1" ht="16.350000000000001" customHeight="1" thickBot="1" x14ac:dyDescent="0.3">
      <c r="B178" s="11"/>
      <c r="C178" s="134" t="s">
        <v>200</v>
      </c>
      <c r="D178" s="41"/>
      <c r="E178" s="41"/>
      <c r="F178" s="32" t="s">
        <v>201</v>
      </c>
      <c r="G178" s="41"/>
      <c r="H178" s="41"/>
      <c r="I178" s="32" t="s">
        <v>202</v>
      </c>
      <c r="J178" s="41"/>
      <c r="K178" s="41"/>
      <c r="L178" s="32" t="s">
        <v>203</v>
      </c>
      <c r="O178" s="32" t="s">
        <v>197</v>
      </c>
      <c r="R178" s="15"/>
      <c r="T178" s="30"/>
      <c r="U178" s="30"/>
    </row>
    <row r="179" spans="2:21" s="18" customFormat="1" ht="13.5" customHeight="1" thickBot="1" x14ac:dyDescent="0.3">
      <c r="B179" s="99" t="s">
        <v>204</v>
      </c>
      <c r="C179" s="92"/>
      <c r="D179" s="70" t="str">
        <f>(CHAR(128))</f>
        <v>€</v>
      </c>
      <c r="E179" s="41"/>
      <c r="F179" s="92"/>
      <c r="G179" s="70" t="str">
        <f>(CHAR(128))</f>
        <v>€</v>
      </c>
      <c r="H179" s="41"/>
      <c r="I179" s="92"/>
      <c r="J179" s="70" t="str">
        <f>(CHAR(128))</f>
        <v>€</v>
      </c>
      <c r="K179" s="41"/>
      <c r="L179" s="92"/>
      <c r="M179" s="70" t="str">
        <f>(CHAR(128))</f>
        <v>€</v>
      </c>
      <c r="O179" s="124" t="s">
        <v>68</v>
      </c>
      <c r="R179" s="15"/>
      <c r="T179" s="30"/>
    </row>
    <row r="180" spans="2:21" s="18" customFormat="1" x14ac:dyDescent="0.25">
      <c r="B180" s="11"/>
      <c r="C180" s="41"/>
      <c r="D180" s="41"/>
      <c r="E180" s="41"/>
      <c r="F180" s="41"/>
      <c r="G180" s="41"/>
      <c r="H180" s="41"/>
      <c r="I180" s="41"/>
      <c r="J180" s="41"/>
      <c r="K180" s="41"/>
      <c r="L180" s="41"/>
      <c r="O180" s="15"/>
      <c r="P180" s="16"/>
      <c r="Q180" s="16"/>
      <c r="R180" s="19"/>
      <c r="T180" s="30"/>
    </row>
    <row r="181" spans="2:21" s="18" customFormat="1" ht="16.8" x14ac:dyDescent="0.25">
      <c r="B181" s="163" t="s">
        <v>205</v>
      </c>
      <c r="C181" s="163"/>
      <c r="D181" s="163"/>
      <c r="E181" s="163"/>
      <c r="F181" s="163"/>
      <c r="G181" s="163"/>
      <c r="H181" s="163"/>
      <c r="I181" s="163"/>
      <c r="J181" s="163"/>
      <c r="K181" s="163"/>
      <c r="L181" s="163"/>
      <c r="M181" s="163"/>
      <c r="N181" s="163"/>
      <c r="O181" s="163"/>
      <c r="P181" s="163"/>
      <c r="Q181" s="163"/>
      <c r="R181" s="163"/>
      <c r="T181" s="30"/>
    </row>
    <row r="182" spans="2:21" s="18" customFormat="1" x14ac:dyDescent="0.25">
      <c r="B182" s="12"/>
      <c r="C182" s="41"/>
      <c r="D182" s="41"/>
      <c r="E182" s="41"/>
      <c r="F182" s="41"/>
      <c r="G182" s="41"/>
      <c r="H182" s="41"/>
      <c r="I182" s="41"/>
      <c r="J182" s="41"/>
      <c r="K182" s="41"/>
      <c r="L182" s="41"/>
      <c r="O182" s="15"/>
      <c r="P182" s="16"/>
      <c r="Q182" s="16"/>
      <c r="R182" s="19"/>
      <c r="T182" s="30"/>
    </row>
    <row r="183" spans="2:21" s="18" customFormat="1" ht="13.8" thickBot="1" x14ac:dyDescent="0.3">
      <c r="B183" s="12"/>
      <c r="C183" s="44">
        <v>44440</v>
      </c>
      <c r="D183" s="44"/>
      <c r="E183" s="44"/>
      <c r="F183" s="44">
        <v>44531</v>
      </c>
      <c r="G183" s="44"/>
      <c r="H183" s="44"/>
      <c r="I183" s="44">
        <v>44621</v>
      </c>
      <c r="J183" s="44"/>
      <c r="K183" s="44"/>
      <c r="L183" s="44">
        <v>44713</v>
      </c>
      <c r="O183" s="15"/>
      <c r="P183" s="16"/>
      <c r="Q183" s="16"/>
      <c r="R183" s="19"/>
      <c r="T183" s="30"/>
    </row>
    <row r="184" spans="2:21" s="18" customFormat="1" ht="13.5" customHeight="1" thickBot="1" x14ac:dyDescent="0.3">
      <c r="B184" s="102" t="s">
        <v>206</v>
      </c>
      <c r="C184" s="107"/>
      <c r="D184" s="20"/>
      <c r="E184" s="20"/>
      <c r="F184" s="107"/>
      <c r="G184" s="20"/>
      <c r="H184" s="20"/>
      <c r="I184" s="107"/>
      <c r="J184" s="20"/>
      <c r="K184" s="20"/>
      <c r="L184" s="107"/>
      <c r="O184" s="23" t="str">
        <f>IF(OR(C184&lt;C186,F184&lt;F186,I184&lt;I186,L184&lt;L186)=TRUE,"Invalid! This field must be greater than voucher-only Bulk Disbursements","")</f>
        <v/>
      </c>
      <c r="P184" s="16"/>
      <c r="Q184" s="16"/>
      <c r="R184" s="19"/>
      <c r="T184" s="30"/>
    </row>
    <row r="185" spans="2:21" s="18" customFormat="1" ht="13.5" customHeight="1" thickBot="1" x14ac:dyDescent="0.3">
      <c r="B185" s="102" t="s">
        <v>207</v>
      </c>
      <c r="C185" s="107"/>
      <c r="D185" s="20"/>
      <c r="E185" s="20"/>
      <c r="F185" s="107"/>
      <c r="G185" s="20"/>
      <c r="H185" s="20"/>
      <c r="I185" s="107"/>
      <c r="J185" s="20"/>
      <c r="K185" s="20"/>
      <c r="L185" s="107"/>
      <c r="O185" s="23" t="str">
        <f>IF(OR(C185&lt;C187,F185&lt;F187,I185&lt;I187,L185&lt;L187)=TRUE,"Invalid! This field must be greater than voucher-only Bulk Disbursements","")</f>
        <v/>
      </c>
      <c r="P185" s="16"/>
      <c r="Q185" s="16"/>
      <c r="R185" s="19"/>
      <c r="T185" s="30"/>
    </row>
    <row r="186" spans="2:21" s="18" customFormat="1" ht="13.5" customHeight="1" thickBot="1" x14ac:dyDescent="0.3">
      <c r="B186" s="102" t="s">
        <v>208</v>
      </c>
      <c r="C186" s="107"/>
      <c r="D186" s="20"/>
      <c r="E186" s="20"/>
      <c r="F186" s="107"/>
      <c r="G186" s="20"/>
      <c r="H186" s="20"/>
      <c r="I186" s="107"/>
      <c r="J186" s="20"/>
      <c r="K186" s="20"/>
      <c r="L186" s="107"/>
      <c r="O186" s="15"/>
      <c r="P186" s="16"/>
      <c r="Q186" s="16"/>
      <c r="R186" s="19"/>
      <c r="T186" s="30"/>
    </row>
    <row r="187" spans="2:21" s="18" customFormat="1" ht="13.5" customHeight="1" thickBot="1" x14ac:dyDescent="0.3">
      <c r="B187" s="102" t="s">
        <v>209</v>
      </c>
      <c r="C187" s="107"/>
      <c r="D187" s="20"/>
      <c r="E187" s="20"/>
      <c r="F187" s="107"/>
      <c r="G187" s="20"/>
      <c r="H187" s="20"/>
      <c r="I187" s="107"/>
      <c r="J187" s="20"/>
      <c r="K187" s="20"/>
      <c r="L187" s="107"/>
      <c r="O187" s="15"/>
      <c r="P187" s="16"/>
      <c r="Q187" s="16"/>
      <c r="R187" s="19"/>
      <c r="T187" s="30"/>
    </row>
    <row r="188" spans="2:21" s="18" customFormat="1" ht="13.8" thickBot="1" x14ac:dyDescent="0.3">
      <c r="B188" s="102" t="s">
        <v>210</v>
      </c>
      <c r="C188" s="91"/>
      <c r="D188" s="20"/>
      <c r="E188" s="20"/>
      <c r="F188" s="91"/>
      <c r="G188" s="20"/>
      <c r="H188" s="20"/>
      <c r="I188" s="91"/>
      <c r="J188" s="20"/>
      <c r="K188" s="20"/>
      <c r="L188" s="91"/>
      <c r="O188" s="15"/>
      <c r="P188" s="16"/>
      <c r="Q188" s="16"/>
      <c r="R188" s="15"/>
      <c r="T188" s="30"/>
    </row>
    <row r="189" spans="2:21" s="18" customFormat="1" ht="13.8" thickBot="1" x14ac:dyDescent="0.3">
      <c r="B189" s="102" t="s">
        <v>211</v>
      </c>
      <c r="C189" s="107"/>
      <c r="D189" s="20"/>
      <c r="E189" s="20"/>
      <c r="F189" s="107"/>
      <c r="G189" s="20"/>
      <c r="H189" s="20"/>
      <c r="I189" s="107"/>
      <c r="J189" s="20"/>
      <c r="K189" s="20"/>
      <c r="L189" s="107"/>
      <c r="O189" s="15"/>
      <c r="P189" s="16"/>
      <c r="Q189" s="16"/>
      <c r="R189" s="15"/>
      <c r="T189" s="30"/>
    </row>
    <row r="190" spans="2:21" s="18" customFormat="1" ht="13.5" customHeight="1" thickBot="1" x14ac:dyDescent="0.3">
      <c r="B190" s="102" t="s">
        <v>212</v>
      </c>
      <c r="C190" s="107"/>
      <c r="D190" s="41"/>
      <c r="E190" s="41"/>
      <c r="F190" s="107"/>
      <c r="G190" s="41"/>
      <c r="H190" s="41"/>
      <c r="I190" s="107"/>
      <c r="J190" s="41"/>
      <c r="K190" s="41"/>
      <c r="L190" s="107"/>
      <c r="O190" s="79"/>
      <c r="P190" s="19"/>
      <c r="Q190" s="19"/>
      <c r="R190" s="27">
        <f>SUM($L$190:$L$200)</f>
        <v>0</v>
      </c>
      <c r="T190" s="30"/>
    </row>
    <row r="191" spans="2:21" s="18" customFormat="1" ht="13.5" customHeight="1" thickBot="1" x14ac:dyDescent="0.3">
      <c r="B191" s="102"/>
      <c r="C191" s="79"/>
      <c r="D191" s="79"/>
      <c r="E191" s="79"/>
      <c r="F191" s="79"/>
      <c r="G191" s="79"/>
      <c r="H191" s="79"/>
      <c r="I191" s="79"/>
      <c r="J191" s="79"/>
      <c r="K191" s="79"/>
      <c r="L191" s="79"/>
      <c r="M191" s="41"/>
      <c r="O191" s="79"/>
      <c r="P191" s="19"/>
      <c r="Q191" s="19"/>
      <c r="R191" s="27"/>
      <c r="T191" s="30"/>
    </row>
    <row r="192" spans="2:21" s="18" customFormat="1" ht="13.5" customHeight="1" thickBot="1" x14ac:dyDescent="0.3">
      <c r="B192" s="102" t="s">
        <v>213</v>
      </c>
      <c r="C192" s="107"/>
      <c r="D192" s="41"/>
      <c r="E192" s="41"/>
      <c r="F192" s="107"/>
      <c r="G192" s="41"/>
      <c r="H192" s="41"/>
      <c r="I192" s="107"/>
      <c r="J192" s="41"/>
      <c r="K192" s="41"/>
      <c r="L192" s="107"/>
      <c r="O192" s="79"/>
      <c r="P192" s="19"/>
      <c r="Q192" s="19"/>
      <c r="R192" s="27"/>
      <c r="T192" s="30"/>
    </row>
    <row r="193" spans="2:21" s="18" customFormat="1" ht="13.5" customHeight="1" thickBot="1" x14ac:dyDescent="0.3">
      <c r="B193" s="102"/>
      <c r="C193" s="79"/>
      <c r="D193" s="79"/>
      <c r="E193" s="79"/>
      <c r="F193" s="79"/>
      <c r="G193" s="79"/>
      <c r="H193" s="79"/>
      <c r="I193" s="79"/>
      <c r="J193" s="79"/>
      <c r="K193" s="79"/>
      <c r="L193" s="79"/>
      <c r="O193" s="79"/>
      <c r="P193" s="19"/>
      <c r="Q193" s="19"/>
      <c r="R193" s="27"/>
      <c r="T193" s="30"/>
    </row>
    <row r="194" spans="2:21" s="18" customFormat="1" ht="13.5" customHeight="1" thickBot="1" x14ac:dyDescent="0.3">
      <c r="B194" s="102" t="s">
        <v>214</v>
      </c>
      <c r="C194" s="107"/>
      <c r="D194" s="41"/>
      <c r="E194" s="41"/>
      <c r="F194" s="107"/>
      <c r="G194" s="41"/>
      <c r="H194" s="41"/>
      <c r="I194" s="107"/>
      <c r="J194" s="41"/>
      <c r="K194" s="41"/>
      <c r="L194" s="107"/>
      <c r="O194" s="79"/>
      <c r="P194" s="19"/>
      <c r="Q194" s="19"/>
      <c r="R194" s="19"/>
      <c r="T194" s="30"/>
    </row>
    <row r="195" spans="2:21" s="18" customFormat="1" ht="13.5" customHeight="1" thickBot="1" x14ac:dyDescent="0.3">
      <c r="B195" s="12"/>
      <c r="C195" s="84"/>
      <c r="D195" s="41"/>
      <c r="E195" s="41"/>
      <c r="F195" s="84"/>
      <c r="G195" s="41"/>
      <c r="H195" s="41"/>
      <c r="I195" s="84"/>
      <c r="J195" s="41"/>
      <c r="K195" s="41"/>
      <c r="L195" s="84"/>
      <c r="O195" s="79"/>
      <c r="P195" s="19"/>
      <c r="Q195" s="19"/>
      <c r="R195" s="19"/>
      <c r="T195" s="31"/>
    </row>
    <row r="196" spans="2:21" s="18" customFormat="1" ht="13.5" customHeight="1" thickBot="1" x14ac:dyDescent="0.3">
      <c r="B196" s="102" t="s">
        <v>215</v>
      </c>
      <c r="C196" s="41"/>
      <c r="D196" s="20"/>
      <c r="E196" s="20"/>
      <c r="F196" s="41"/>
      <c r="G196" s="20"/>
      <c r="H196" s="20"/>
      <c r="I196" s="41"/>
      <c r="J196" s="20"/>
      <c r="K196" s="20"/>
      <c r="L196" s="91"/>
      <c r="O196" s="15"/>
      <c r="P196" s="16"/>
      <c r="Q196" s="16"/>
      <c r="R196" s="19"/>
      <c r="T196" s="30"/>
    </row>
    <row r="197" spans="2:21" s="18" customFormat="1" ht="13.5" customHeight="1" thickBot="1" x14ac:dyDescent="0.3">
      <c r="D197" s="20"/>
      <c r="E197" s="20"/>
      <c r="G197" s="20"/>
      <c r="H197" s="20"/>
      <c r="J197" s="20"/>
      <c r="K197" s="20"/>
      <c r="O197" s="79"/>
      <c r="P197" s="16"/>
      <c r="Q197" s="16"/>
      <c r="R197" s="19"/>
    </row>
    <row r="198" spans="2:21" s="18" customFormat="1" ht="15" customHeight="1" thickBot="1" x14ac:dyDescent="0.3">
      <c r="B198" s="102" t="s">
        <v>216</v>
      </c>
      <c r="C198" s="41"/>
      <c r="D198" s="41"/>
      <c r="E198" s="41"/>
      <c r="F198" s="41"/>
      <c r="G198" s="41"/>
      <c r="H198" s="41"/>
      <c r="I198" s="41"/>
      <c r="J198" s="41"/>
      <c r="K198" s="41"/>
      <c r="L198" s="92"/>
      <c r="M198" s="70" t="str">
        <f>(CHAR(128))</f>
        <v>€</v>
      </c>
      <c r="O198" s="159"/>
      <c r="P198" s="16"/>
      <c r="Q198" s="16"/>
      <c r="R198" s="19"/>
      <c r="T198" s="69"/>
    </row>
    <row r="199" spans="2:21" s="18" customFormat="1" ht="13.8" thickBot="1" x14ac:dyDescent="0.3">
      <c r="B199" s="102" t="s">
        <v>217</v>
      </c>
      <c r="C199" s="41"/>
      <c r="D199" s="41"/>
      <c r="E199" s="41"/>
      <c r="F199" s="41"/>
      <c r="G199" s="41"/>
      <c r="H199" s="41"/>
      <c r="I199" s="41"/>
      <c r="J199" s="41"/>
      <c r="K199" s="41"/>
      <c r="L199" s="91"/>
      <c r="O199" s="159"/>
      <c r="P199" s="16"/>
      <c r="Q199" s="16"/>
      <c r="R199" s="19"/>
      <c r="T199" s="30"/>
    </row>
    <row r="200" spans="2:21" s="18" customFormat="1" ht="13.8" thickBot="1" x14ac:dyDescent="0.3">
      <c r="B200" s="102" t="s">
        <v>218</v>
      </c>
      <c r="C200" s="91"/>
      <c r="D200" s="41"/>
      <c r="E200" s="41"/>
      <c r="F200" s="91"/>
      <c r="G200" s="41"/>
      <c r="H200" s="41"/>
      <c r="I200" s="91"/>
      <c r="J200" s="41"/>
      <c r="K200" s="41"/>
      <c r="L200" s="91"/>
      <c r="O200" s="79"/>
      <c r="P200" s="16"/>
      <c r="Q200" s="15"/>
      <c r="R200" s="19"/>
      <c r="T200" s="30"/>
    </row>
    <row r="201" spans="2:21" s="18" customFormat="1" ht="13.8" thickBot="1" x14ac:dyDescent="0.3">
      <c r="B201" s="11"/>
      <c r="C201" s="41"/>
      <c r="D201" s="41"/>
      <c r="E201" s="41"/>
      <c r="F201" s="41"/>
      <c r="G201" s="41"/>
      <c r="H201" s="41"/>
      <c r="I201" s="41"/>
      <c r="J201" s="41"/>
      <c r="K201" s="41"/>
      <c r="L201" s="41"/>
      <c r="O201" s="79"/>
      <c r="P201" s="16"/>
      <c r="Q201" s="16"/>
      <c r="R201" s="19"/>
      <c r="T201" s="30"/>
    </row>
    <row r="202" spans="2:21" s="18" customFormat="1" ht="14.25" customHeight="1" thickBot="1" x14ac:dyDescent="0.3">
      <c r="B202" s="95" t="s">
        <v>219</v>
      </c>
      <c r="C202" s="41"/>
      <c r="D202" s="41"/>
      <c r="E202" s="41"/>
      <c r="F202" s="41"/>
      <c r="G202" s="41"/>
      <c r="H202" s="41"/>
      <c r="I202" s="41"/>
      <c r="J202" s="41"/>
      <c r="K202" s="41"/>
      <c r="L202" s="92"/>
      <c r="M202" s="80" t="str">
        <f>(CHAR(128))</f>
        <v>€</v>
      </c>
      <c r="O202" s="79"/>
      <c r="P202" s="16"/>
      <c r="Q202" s="16"/>
      <c r="R202" s="19"/>
      <c r="T202" s="30"/>
    </row>
    <row r="203" spans="2:21" s="18" customFormat="1" ht="13.8" thickBot="1" x14ac:dyDescent="0.3">
      <c r="B203" s="95" t="s">
        <v>220</v>
      </c>
      <c r="C203" s="41"/>
      <c r="D203" s="41"/>
      <c r="E203" s="41"/>
      <c r="F203" s="41"/>
      <c r="G203" s="41"/>
      <c r="H203" s="41"/>
      <c r="I203" s="41"/>
      <c r="J203" s="41"/>
      <c r="K203" s="41"/>
      <c r="L203" s="91"/>
      <c r="O203" s="79"/>
      <c r="P203" s="16"/>
      <c r="Q203" s="16"/>
      <c r="R203" s="19"/>
      <c r="T203" s="30"/>
    </row>
    <row r="204" spans="2:21" s="18" customFormat="1" x14ac:dyDescent="0.25">
      <c r="B204" s="81"/>
      <c r="C204" s="41"/>
      <c r="D204" s="41"/>
      <c r="E204" s="41"/>
      <c r="F204" s="41"/>
      <c r="G204" s="41"/>
      <c r="H204" s="41"/>
      <c r="I204" s="41"/>
      <c r="J204" s="41"/>
      <c r="K204" s="41"/>
      <c r="L204" s="41"/>
      <c r="O204" s="79"/>
      <c r="P204" s="16"/>
      <c r="Q204" s="16"/>
      <c r="R204" s="15"/>
      <c r="T204" s="30"/>
    </row>
    <row r="205" spans="2:21" s="18" customFormat="1" ht="13.8" thickBot="1" x14ac:dyDescent="0.3">
      <c r="B205" s="81"/>
      <c r="C205" s="33" t="s">
        <v>203</v>
      </c>
      <c r="D205" s="46"/>
      <c r="E205" s="46"/>
      <c r="F205" s="33" t="s">
        <v>221</v>
      </c>
      <c r="G205" s="46"/>
      <c r="H205" s="46"/>
      <c r="I205" s="33" t="s">
        <v>222</v>
      </c>
      <c r="J205" s="41"/>
      <c r="K205" s="41"/>
      <c r="L205" s="41"/>
      <c r="O205" s="79"/>
      <c r="P205" s="16"/>
      <c r="Q205" s="16"/>
      <c r="R205" s="15"/>
      <c r="T205" s="30"/>
    </row>
    <row r="206" spans="2:21" s="18" customFormat="1" ht="15.75" customHeight="1" thickBot="1" x14ac:dyDescent="0.3">
      <c r="B206" s="95" t="s">
        <v>223</v>
      </c>
      <c r="C206" s="92"/>
      <c r="D206" s="70" t="str">
        <f>(CHAR(128))</f>
        <v>€</v>
      </c>
      <c r="E206" s="41"/>
      <c r="F206" s="92"/>
      <c r="G206" s="70" t="str">
        <f>(CHAR(128))</f>
        <v>€</v>
      </c>
      <c r="H206" s="12"/>
      <c r="I206" s="92"/>
      <c r="J206" s="70" t="str">
        <f>(CHAR(128))</f>
        <v>€</v>
      </c>
      <c r="K206" s="41"/>
      <c r="L206" s="41"/>
      <c r="O206" s="79"/>
      <c r="P206" s="16"/>
      <c r="Q206" s="16"/>
      <c r="R206" s="19"/>
      <c r="T206" s="30"/>
      <c r="U206" s="30"/>
    </row>
    <row r="207" spans="2:21" s="18" customFormat="1" x14ac:dyDescent="0.25">
      <c r="B207" s="11"/>
      <c r="C207" s="11"/>
      <c r="D207" s="11"/>
      <c r="E207" s="11"/>
      <c r="F207" s="11"/>
      <c r="G207" s="11"/>
      <c r="H207" s="11"/>
      <c r="I207" s="11"/>
      <c r="J207" s="11"/>
      <c r="K207" s="11"/>
      <c r="L207" s="41"/>
      <c r="O207" s="79"/>
      <c r="P207" s="79"/>
      <c r="Q207" s="79"/>
      <c r="R207" s="79"/>
      <c r="S207" s="79"/>
      <c r="T207" s="79"/>
      <c r="U207" s="79"/>
    </row>
    <row r="208" spans="2:21" s="18" customFormat="1" ht="16.8" x14ac:dyDescent="0.25">
      <c r="B208" s="164" t="s">
        <v>33</v>
      </c>
      <c r="C208" s="164"/>
      <c r="D208" s="164"/>
      <c r="E208" s="164"/>
      <c r="F208" s="164"/>
      <c r="G208" s="164"/>
      <c r="H208" s="164"/>
      <c r="I208" s="164"/>
      <c r="J208" s="164"/>
      <c r="K208" s="164"/>
      <c r="L208" s="164"/>
      <c r="M208" s="164"/>
      <c r="N208" s="164"/>
      <c r="O208" s="164"/>
      <c r="P208" s="164"/>
      <c r="Q208" s="164"/>
      <c r="R208" s="164"/>
      <c r="T208" s="30"/>
      <c r="U208" s="30"/>
    </row>
    <row r="209" spans="2:21" s="18" customFormat="1" x14ac:dyDescent="0.25">
      <c r="B209" s="12"/>
      <c r="C209" s="41"/>
      <c r="D209" s="41"/>
      <c r="E209" s="41"/>
      <c r="F209" s="41"/>
      <c r="G209" s="41"/>
      <c r="H209" s="41"/>
      <c r="I209" s="41"/>
      <c r="J209" s="41"/>
      <c r="K209" s="41"/>
      <c r="L209" s="41"/>
      <c r="O209" s="15"/>
      <c r="P209" s="15"/>
      <c r="Q209" s="15"/>
      <c r="R209" s="15"/>
      <c r="S209" s="15"/>
      <c r="T209" s="15"/>
      <c r="U209" s="15"/>
    </row>
    <row r="210" spans="2:21" s="18" customFormat="1" ht="15" customHeight="1" thickBot="1" x14ac:dyDescent="0.3">
      <c r="B210" s="12"/>
      <c r="C210" s="44">
        <v>44440</v>
      </c>
      <c r="D210" s="44"/>
      <c r="E210" s="44"/>
      <c r="F210" s="44">
        <v>44531</v>
      </c>
      <c r="G210" s="44"/>
      <c r="H210" s="44"/>
      <c r="I210" s="44">
        <v>44621</v>
      </c>
      <c r="J210" s="44"/>
      <c r="K210" s="44"/>
      <c r="L210" s="44">
        <v>44713</v>
      </c>
      <c r="O210" s="15"/>
      <c r="P210" s="16"/>
      <c r="Q210" s="16"/>
      <c r="R210" s="19"/>
      <c r="T210" s="30"/>
    </row>
    <row r="211" spans="2:21" s="18" customFormat="1" ht="15" customHeight="1" thickBot="1" x14ac:dyDescent="0.3">
      <c r="B211" s="12" t="s">
        <v>224</v>
      </c>
      <c r="C211" s="107"/>
      <c r="D211" s="20"/>
      <c r="E211" s="20"/>
      <c r="F211" s="107"/>
      <c r="G211" s="20"/>
      <c r="H211" s="20"/>
      <c r="I211" s="107"/>
      <c r="J211" s="20"/>
      <c r="K211" s="20"/>
      <c r="L211" s="107"/>
      <c r="O211" s="15"/>
      <c r="P211" s="16"/>
      <c r="Q211" s="16"/>
      <c r="R211" s="19"/>
      <c r="T211" s="30"/>
    </row>
    <row r="212" spans="2:21" s="18" customFormat="1" ht="15" customHeight="1" thickBot="1" x14ac:dyDescent="0.3">
      <c r="B212" s="12" t="s">
        <v>225</v>
      </c>
      <c r="C212" s="107"/>
      <c r="D212" s="20"/>
      <c r="E212" s="20"/>
      <c r="F212" s="107"/>
      <c r="G212" s="20"/>
      <c r="H212" s="20"/>
      <c r="I212" s="107"/>
      <c r="J212" s="20"/>
      <c r="K212" s="20"/>
      <c r="L212" s="107"/>
      <c r="O212" s="15"/>
      <c r="P212" s="16"/>
      <c r="Q212" s="16"/>
      <c r="R212" s="19"/>
      <c r="T212" s="30"/>
    </row>
    <row r="213" spans="2:21" s="18" customFormat="1" ht="15" customHeight="1" x14ac:dyDescent="0.25">
      <c r="B213" s="12"/>
      <c r="C213" s="20"/>
      <c r="D213" s="20"/>
      <c r="E213" s="20"/>
      <c r="F213" s="20"/>
      <c r="G213" s="20"/>
      <c r="H213" s="20"/>
      <c r="I213" s="20"/>
      <c r="J213" s="20"/>
      <c r="K213" s="20"/>
      <c r="L213" s="20"/>
      <c r="O213" s="15"/>
      <c r="P213" s="16"/>
      <c r="Q213" s="16"/>
      <c r="R213" s="19"/>
      <c r="T213" s="30"/>
    </row>
    <row r="214" spans="2:21" s="18" customFormat="1" ht="16.8" x14ac:dyDescent="0.25">
      <c r="B214" s="153" t="s">
        <v>226</v>
      </c>
      <c r="C214" s="153"/>
      <c r="D214" s="153"/>
      <c r="E214" s="153"/>
      <c r="F214" s="153"/>
      <c r="G214" s="153"/>
      <c r="H214" s="153"/>
      <c r="I214" s="153"/>
      <c r="J214" s="153"/>
      <c r="K214" s="153"/>
      <c r="L214" s="153"/>
      <c r="M214" s="153"/>
      <c r="N214" s="153"/>
      <c r="O214" s="153"/>
      <c r="P214" s="153"/>
      <c r="Q214" s="153"/>
      <c r="R214" s="153"/>
      <c r="T214" s="30"/>
    </row>
    <row r="215" spans="2:21" s="18" customFormat="1" ht="6" customHeight="1" x14ac:dyDescent="0.25">
      <c r="B215" s="12"/>
      <c r="C215" s="41"/>
      <c r="D215" s="41"/>
      <c r="E215" s="41"/>
      <c r="F215" s="41"/>
      <c r="G215" s="41"/>
      <c r="H215" s="41"/>
      <c r="I215" s="41"/>
      <c r="J215" s="41"/>
      <c r="K215" s="41"/>
      <c r="L215" s="41"/>
      <c r="O215" s="15"/>
      <c r="P215" s="16"/>
      <c r="Q215" s="16"/>
      <c r="R215" s="19"/>
      <c r="T215" s="30"/>
    </row>
    <row r="216" spans="2:21" s="18" customFormat="1" ht="15" customHeight="1" thickBot="1" x14ac:dyDescent="0.3">
      <c r="B216" s="12"/>
      <c r="C216" s="44">
        <v>44440</v>
      </c>
      <c r="D216" s="44"/>
      <c r="E216" s="44"/>
      <c r="F216" s="44">
        <v>44531</v>
      </c>
      <c r="G216" s="44"/>
      <c r="H216" s="44"/>
      <c r="I216" s="44">
        <v>44621</v>
      </c>
      <c r="J216" s="44"/>
      <c r="K216" s="44"/>
      <c r="L216" s="44">
        <v>44713</v>
      </c>
      <c r="O216" s="15"/>
      <c r="P216" s="16"/>
      <c r="Q216" s="16"/>
      <c r="R216" s="19"/>
      <c r="T216" s="30"/>
    </row>
    <row r="217" spans="2:21" s="18" customFormat="1" ht="15" customHeight="1" thickBot="1" x14ac:dyDescent="0.3">
      <c r="B217" s="12" t="s">
        <v>227</v>
      </c>
      <c r="C217" s="107"/>
      <c r="D217" s="20"/>
      <c r="E217" s="20"/>
      <c r="F217" s="107"/>
      <c r="G217" s="20"/>
      <c r="H217" s="20"/>
      <c r="I217" s="107"/>
      <c r="J217" s="20"/>
      <c r="K217" s="20"/>
      <c r="L217" s="107"/>
      <c r="O217" s="15"/>
      <c r="P217" s="16"/>
      <c r="Q217" s="16"/>
      <c r="R217" s="19"/>
      <c r="T217" s="30"/>
    </row>
    <row r="218" spans="2:21" s="18" customFormat="1" ht="15" customHeight="1" thickBot="1" x14ac:dyDescent="0.3">
      <c r="B218" s="12" t="s">
        <v>228</v>
      </c>
      <c r="C218" s="107"/>
      <c r="D218" s="20"/>
      <c r="E218" s="20"/>
      <c r="F218" s="107"/>
      <c r="G218" s="20"/>
      <c r="H218" s="20"/>
      <c r="I218" s="107"/>
      <c r="J218" s="20"/>
      <c r="K218" s="20"/>
      <c r="L218" s="107"/>
      <c r="O218" s="15"/>
      <c r="P218" s="16"/>
      <c r="Q218" s="16"/>
      <c r="R218" s="19"/>
      <c r="T218" s="30"/>
    </row>
    <row r="219" spans="2:21" s="18" customFormat="1" ht="15" customHeight="1" thickBot="1" x14ac:dyDescent="0.3">
      <c r="B219" s="12" t="s">
        <v>229</v>
      </c>
      <c r="C219" s="107"/>
      <c r="D219" s="47"/>
      <c r="E219" s="47"/>
      <c r="F219" s="107"/>
      <c r="G219" s="47"/>
      <c r="H219" s="47"/>
      <c r="I219" s="107"/>
      <c r="J219" s="47"/>
      <c r="K219" s="47"/>
      <c r="L219" s="107"/>
      <c r="O219" s="15"/>
      <c r="P219" s="16"/>
      <c r="Q219" s="16"/>
      <c r="R219" s="19"/>
      <c r="T219" s="30"/>
    </row>
    <row r="220" spans="2:21" s="18" customFormat="1" ht="15" customHeight="1" thickBot="1" x14ac:dyDescent="0.3">
      <c r="B220" s="12" t="s">
        <v>230</v>
      </c>
      <c r="C220" s="107"/>
      <c r="D220" s="47"/>
      <c r="E220" s="47"/>
      <c r="F220" s="107"/>
      <c r="G220" s="47"/>
      <c r="H220" s="47"/>
      <c r="I220" s="107"/>
      <c r="J220" s="47"/>
      <c r="K220" s="47"/>
      <c r="L220" s="107"/>
      <c r="O220" s="15"/>
      <c r="P220" s="16"/>
      <c r="Q220" s="16"/>
      <c r="R220" s="19"/>
      <c r="T220" s="30"/>
    </row>
    <row r="221" spans="2:21" s="18" customFormat="1" ht="15" customHeight="1" x14ac:dyDescent="0.25">
      <c r="B221" s="12"/>
      <c r="C221" s="41"/>
      <c r="D221" s="41"/>
      <c r="E221" s="41"/>
      <c r="F221" s="41"/>
      <c r="G221" s="41"/>
      <c r="H221" s="41"/>
      <c r="I221" s="41"/>
      <c r="J221" s="41"/>
      <c r="K221" s="41"/>
      <c r="L221" s="41"/>
      <c r="O221" s="15"/>
      <c r="P221" s="16"/>
      <c r="Q221" s="16"/>
      <c r="R221" s="19"/>
      <c r="T221" s="30"/>
    </row>
    <row r="222" spans="2:21" s="18" customFormat="1" ht="16.8" x14ac:dyDescent="0.25">
      <c r="B222" s="153" t="s">
        <v>39</v>
      </c>
      <c r="C222" s="153"/>
      <c r="D222" s="153"/>
      <c r="E222" s="153"/>
      <c r="F222" s="153"/>
      <c r="G222" s="153"/>
      <c r="H222" s="153"/>
      <c r="I222" s="153"/>
      <c r="J222" s="153"/>
      <c r="K222" s="153"/>
      <c r="L222" s="153"/>
      <c r="M222" s="153"/>
      <c r="N222" s="153"/>
      <c r="O222" s="153"/>
      <c r="P222" s="153"/>
      <c r="Q222" s="153"/>
      <c r="R222" s="153"/>
      <c r="T222" s="30"/>
    </row>
    <row r="223" spans="2:21" s="18" customFormat="1" x14ac:dyDescent="0.25">
      <c r="B223" s="12"/>
      <c r="C223" s="41"/>
      <c r="D223" s="41"/>
      <c r="E223" s="41"/>
      <c r="F223" s="41"/>
      <c r="G223" s="41"/>
      <c r="H223" s="41"/>
      <c r="I223" s="41"/>
      <c r="J223" s="41"/>
      <c r="K223" s="41"/>
      <c r="L223" s="41"/>
      <c r="O223" s="15"/>
      <c r="P223" s="16"/>
      <c r="Q223" s="16"/>
      <c r="R223" s="19"/>
      <c r="T223" s="30"/>
    </row>
    <row r="224" spans="2:21" s="18" customFormat="1" ht="15" customHeight="1" thickBot="1" x14ac:dyDescent="0.3">
      <c r="B224" s="12"/>
      <c r="C224" s="44">
        <v>44440</v>
      </c>
      <c r="D224" s="44"/>
      <c r="E224" s="44"/>
      <c r="F224" s="44">
        <v>44531</v>
      </c>
      <c r="G224" s="44"/>
      <c r="H224" s="44"/>
      <c r="I224" s="44">
        <v>44621</v>
      </c>
      <c r="J224" s="44"/>
      <c r="K224" s="44"/>
      <c r="L224" s="44">
        <v>44713</v>
      </c>
      <c r="O224" s="15"/>
      <c r="P224" s="16"/>
      <c r="Q224" s="16"/>
      <c r="R224" s="19"/>
      <c r="T224" s="30"/>
    </row>
    <row r="225" spans="2:20" s="18" customFormat="1" ht="15" customHeight="1" thickBot="1" x14ac:dyDescent="0.3">
      <c r="B225" s="12" t="s">
        <v>231</v>
      </c>
      <c r="C225" s="107"/>
      <c r="D225" s="20"/>
      <c r="E225" s="20"/>
      <c r="F225" s="107"/>
      <c r="G225" s="20"/>
      <c r="H225" s="20"/>
      <c r="I225" s="107"/>
      <c r="J225" s="44"/>
      <c r="K225" s="20"/>
      <c r="L225" s="107"/>
      <c r="O225" s="15"/>
      <c r="P225" s="16"/>
      <c r="Q225" s="16"/>
      <c r="R225" s="19"/>
      <c r="T225" s="30"/>
    </row>
    <row r="226" spans="2:20" s="18" customFormat="1" ht="15" customHeight="1" thickBot="1" x14ac:dyDescent="0.3">
      <c r="B226" s="12" t="s">
        <v>232</v>
      </c>
      <c r="C226" s="107"/>
      <c r="D226" s="20"/>
      <c r="E226" s="20"/>
      <c r="F226" s="107"/>
      <c r="G226" s="20"/>
      <c r="H226" s="20"/>
      <c r="I226" s="107"/>
      <c r="J226" s="44"/>
      <c r="K226" s="20"/>
      <c r="L226" s="107"/>
      <c r="M226" s="21"/>
      <c r="N226" s="21"/>
      <c r="O226" s="15"/>
      <c r="P226" s="16"/>
      <c r="Q226" s="16"/>
      <c r="R226" s="19"/>
      <c r="T226" s="30"/>
    </row>
    <row r="227" spans="2:20" s="18" customFormat="1" ht="15" customHeight="1" thickBot="1" x14ac:dyDescent="0.3">
      <c r="B227" s="12" t="s">
        <v>233</v>
      </c>
      <c r="C227" s="107"/>
      <c r="D227" s="41"/>
      <c r="E227" s="41"/>
      <c r="F227" s="107"/>
      <c r="G227" s="41"/>
      <c r="H227" s="41"/>
      <c r="I227" s="107"/>
      <c r="J227" s="41"/>
      <c r="K227" s="41"/>
      <c r="L227" s="107"/>
      <c r="O227" s="15"/>
      <c r="P227" s="16"/>
      <c r="Q227" s="16"/>
      <c r="R227" s="19"/>
      <c r="T227" s="30"/>
    </row>
    <row r="228" spans="2:20" s="18" customFormat="1" ht="15" customHeight="1" thickBot="1" x14ac:dyDescent="0.3">
      <c r="B228" s="12" t="s">
        <v>234</v>
      </c>
      <c r="C228" s="107"/>
      <c r="D228" s="41"/>
      <c r="E228" s="41"/>
      <c r="F228" s="107"/>
      <c r="G228" s="41"/>
      <c r="H228" s="41"/>
      <c r="I228" s="107"/>
      <c r="J228" s="41"/>
      <c r="K228" s="41"/>
      <c r="L228" s="107"/>
      <c r="O228" s="15"/>
      <c r="P228" s="16"/>
      <c r="Q228" s="16"/>
      <c r="R228" s="19"/>
      <c r="T228" s="30"/>
    </row>
    <row r="229" spans="2:20" s="18" customFormat="1" ht="15" customHeight="1" x14ac:dyDescent="0.25">
      <c r="B229" s="12"/>
      <c r="C229" s="41"/>
      <c r="D229" s="41"/>
      <c r="E229" s="41"/>
      <c r="F229" s="41"/>
      <c r="G229" s="41"/>
      <c r="H229" s="41"/>
      <c r="I229" s="41"/>
      <c r="J229" s="41"/>
      <c r="K229" s="41"/>
      <c r="L229" s="41"/>
      <c r="O229" s="15"/>
      <c r="P229" s="16"/>
      <c r="Q229" s="16"/>
      <c r="R229" s="19"/>
      <c r="T229" s="30"/>
    </row>
    <row r="230" spans="2:20" s="18" customFormat="1" ht="15" customHeight="1" x14ac:dyDescent="0.25">
      <c r="B230" s="153" t="s">
        <v>235</v>
      </c>
      <c r="C230" s="153"/>
      <c r="D230" s="153"/>
      <c r="E230" s="153"/>
      <c r="F230" s="153"/>
      <c r="G230" s="153"/>
      <c r="H230" s="153"/>
      <c r="I230" s="153"/>
      <c r="J230" s="153"/>
      <c r="K230" s="153"/>
      <c r="L230" s="153"/>
      <c r="M230" s="153"/>
      <c r="N230" s="153"/>
      <c r="O230" s="153"/>
      <c r="P230" s="153"/>
      <c r="Q230" s="153"/>
      <c r="R230" s="153"/>
      <c r="T230" s="30"/>
    </row>
    <row r="231" spans="2:20" s="18" customFormat="1" ht="15" customHeight="1" x14ac:dyDescent="0.25">
      <c r="B231" s="21"/>
      <c r="C231" s="21"/>
      <c r="D231" s="21"/>
      <c r="E231" s="21"/>
      <c r="F231" s="41"/>
      <c r="G231" s="41"/>
      <c r="H231" s="41"/>
      <c r="I231" s="41"/>
      <c r="J231" s="41"/>
      <c r="K231" s="41"/>
      <c r="L231" s="41"/>
      <c r="O231" s="15"/>
      <c r="P231" s="16"/>
      <c r="Q231" s="16"/>
      <c r="R231" s="19"/>
      <c r="T231" s="30"/>
    </row>
    <row r="232" spans="2:20" s="18" customFormat="1" ht="15" customHeight="1" thickBot="1" x14ac:dyDescent="0.3">
      <c r="B232" s="21"/>
      <c r="C232" s="44">
        <v>44440</v>
      </c>
      <c r="D232" s="44"/>
      <c r="E232" s="44"/>
      <c r="F232" s="44">
        <v>44531</v>
      </c>
      <c r="G232" s="44"/>
      <c r="H232" s="44"/>
      <c r="I232" s="44">
        <v>44621</v>
      </c>
      <c r="J232" s="44"/>
      <c r="K232" s="44"/>
      <c r="L232" s="44">
        <v>44713</v>
      </c>
      <c r="O232" s="15"/>
      <c r="P232" s="16"/>
      <c r="Q232" s="16"/>
      <c r="R232" s="19"/>
      <c r="T232" s="30"/>
    </row>
    <row r="233" spans="2:20" s="18" customFormat="1" ht="15" customHeight="1" thickBot="1" x14ac:dyDescent="0.3">
      <c r="B233" s="21" t="s">
        <v>236</v>
      </c>
      <c r="C233" s="91"/>
      <c r="D233" s="20"/>
      <c r="E233" s="20"/>
      <c r="F233" s="91"/>
      <c r="G233" s="20"/>
      <c r="H233" s="20"/>
      <c r="I233" s="91"/>
      <c r="J233" s="20"/>
      <c r="K233" s="20"/>
      <c r="L233" s="91"/>
      <c r="O233" s="15"/>
      <c r="P233" s="16"/>
      <c r="Q233" s="16"/>
      <c r="R233" s="19"/>
      <c r="T233" s="30"/>
    </row>
    <row r="234" spans="2:20" s="18" customFormat="1" ht="15" customHeight="1" thickBot="1" x14ac:dyDescent="0.3">
      <c r="B234" s="21"/>
      <c r="C234" s="21"/>
      <c r="D234" s="21"/>
      <c r="E234" s="21"/>
      <c r="F234" s="41"/>
      <c r="G234" s="41"/>
      <c r="H234" s="41"/>
      <c r="I234" s="41"/>
      <c r="J234" s="41"/>
      <c r="K234" s="41"/>
      <c r="L234" s="41"/>
      <c r="O234" s="15"/>
      <c r="P234" s="16"/>
      <c r="Q234" s="16"/>
      <c r="R234" s="19"/>
      <c r="T234" s="30"/>
    </row>
    <row r="235" spans="2:20" s="18" customFormat="1" ht="15" customHeight="1" thickBot="1" x14ac:dyDescent="0.3">
      <c r="B235" s="21" t="s">
        <v>237</v>
      </c>
      <c r="C235" s="89"/>
      <c r="D235" s="70" t="str">
        <f>(CHAR(128))</f>
        <v>€</v>
      </c>
      <c r="E235" s="21"/>
      <c r="F235" s="41"/>
      <c r="G235" s="41"/>
      <c r="H235" s="41"/>
      <c r="I235" s="41"/>
      <c r="J235" s="41"/>
      <c r="K235" s="41"/>
      <c r="L235" s="41"/>
      <c r="O235" s="15"/>
      <c r="P235" s="16"/>
      <c r="Q235" s="16"/>
      <c r="R235" s="19"/>
      <c r="T235" s="30"/>
    </row>
    <row r="236" spans="2:20" s="18" customFormat="1" ht="15" customHeight="1" thickBot="1" x14ac:dyDescent="0.3">
      <c r="B236" s="21"/>
      <c r="C236" s="44"/>
      <c r="D236" s="44"/>
      <c r="E236" s="44"/>
      <c r="F236" s="41"/>
      <c r="G236" s="41"/>
      <c r="H236" s="41"/>
      <c r="I236" s="41"/>
      <c r="J236" s="41"/>
      <c r="K236" s="41"/>
      <c r="L236" s="41"/>
      <c r="O236" s="15"/>
      <c r="P236" s="16"/>
      <c r="Q236" s="16"/>
      <c r="R236" s="19"/>
      <c r="T236" s="30"/>
    </row>
    <row r="237" spans="2:20" s="18" customFormat="1" ht="15" customHeight="1" thickBot="1" x14ac:dyDescent="0.3">
      <c r="B237" s="21" t="s">
        <v>238</v>
      </c>
      <c r="C237" s="91"/>
      <c r="D237" s="20"/>
      <c r="E237" s="20"/>
      <c r="F237" s="41"/>
      <c r="G237" s="41"/>
      <c r="H237" s="41"/>
      <c r="I237" s="41"/>
      <c r="J237" s="41"/>
      <c r="K237" s="41"/>
      <c r="L237" s="41"/>
      <c r="O237" s="15"/>
      <c r="P237" s="16"/>
      <c r="Q237" s="16"/>
      <c r="R237" s="19"/>
      <c r="T237" s="30"/>
    </row>
    <row r="238" spans="2:20" s="18" customFormat="1" x14ac:dyDescent="0.25">
      <c r="B238" s="21"/>
      <c r="C238" s="21"/>
      <c r="D238" s="21"/>
      <c r="E238" s="21"/>
      <c r="F238" s="41"/>
      <c r="G238" s="41"/>
      <c r="H238" s="41"/>
      <c r="I238" s="41"/>
      <c r="J238" s="41"/>
      <c r="K238" s="41"/>
      <c r="L238" s="41"/>
      <c r="O238" s="15"/>
      <c r="P238" s="16"/>
      <c r="Q238" s="16"/>
      <c r="R238" s="19"/>
      <c r="T238" s="30"/>
    </row>
    <row r="239" spans="2:20" s="18" customFormat="1" ht="17.399999999999999" x14ac:dyDescent="0.25">
      <c r="B239" s="149" t="s">
        <v>239</v>
      </c>
      <c r="C239" s="149"/>
      <c r="D239" s="149"/>
      <c r="E239" s="149"/>
      <c r="F239" s="149"/>
      <c r="G239" s="149"/>
      <c r="H239" s="149"/>
      <c r="I239" s="149"/>
      <c r="J239" s="149"/>
      <c r="K239" s="149"/>
      <c r="L239" s="149"/>
      <c r="M239" s="149"/>
      <c r="N239" s="149"/>
      <c r="O239" s="149"/>
      <c r="P239" s="149"/>
      <c r="Q239" s="149"/>
      <c r="R239" s="149"/>
      <c r="T239" s="30"/>
    </row>
    <row r="240" spans="2:20" s="18" customFormat="1" x14ac:dyDescent="0.25">
      <c r="B240" s="93" t="s">
        <v>51</v>
      </c>
      <c r="C240" s="41"/>
      <c r="D240" s="41"/>
      <c r="E240" s="41"/>
      <c r="F240" s="41"/>
      <c r="G240" s="41"/>
      <c r="H240" s="41"/>
      <c r="I240" s="41"/>
      <c r="J240" s="41"/>
      <c r="K240" s="41"/>
      <c r="L240" s="41"/>
      <c r="O240" s="15"/>
      <c r="P240" s="16"/>
      <c r="Q240" s="16"/>
      <c r="R240" s="19"/>
      <c r="T240" s="30"/>
    </row>
    <row r="241" spans="2:20" s="18" customFormat="1" x14ac:dyDescent="0.25">
      <c r="B241" s="73"/>
      <c r="C241" s="41"/>
      <c r="D241" s="41"/>
      <c r="E241" s="41"/>
      <c r="F241" s="41"/>
      <c r="G241" s="41"/>
      <c r="H241" s="41"/>
      <c r="I241" s="41"/>
      <c r="J241" s="41"/>
      <c r="K241" s="41"/>
      <c r="L241" s="41"/>
      <c r="O241" s="15"/>
      <c r="P241" s="16"/>
      <c r="Q241" s="16"/>
      <c r="R241" s="19"/>
      <c r="T241" s="30"/>
    </row>
    <row r="242" spans="2:20" s="18" customFormat="1" ht="17.399999999999999" x14ac:dyDescent="0.25">
      <c r="B242" s="179" t="s">
        <v>240</v>
      </c>
      <c r="C242" s="179"/>
      <c r="D242" s="179"/>
      <c r="E242" s="179"/>
      <c r="F242" s="179"/>
      <c r="G242" s="179"/>
      <c r="H242" s="179"/>
      <c r="I242" s="179"/>
      <c r="J242" s="179"/>
      <c r="K242" s="179"/>
      <c r="L242" s="179"/>
      <c r="M242" s="179"/>
      <c r="N242" s="179"/>
      <c r="O242" s="179"/>
      <c r="P242" s="179"/>
      <c r="Q242" s="179"/>
      <c r="R242" s="179"/>
      <c r="T242" s="30"/>
    </row>
    <row r="243" spans="2:20" s="24" customFormat="1" ht="29.25" customHeight="1" thickBot="1" x14ac:dyDescent="0.3">
      <c r="B243" s="25"/>
      <c r="C243" s="177" t="s">
        <v>128</v>
      </c>
      <c r="D243" s="177"/>
      <c r="E243" s="177"/>
      <c r="F243" s="177"/>
      <c r="G243" s="177"/>
      <c r="H243" s="177"/>
      <c r="I243" s="177"/>
      <c r="J243" s="33"/>
      <c r="K243" s="33"/>
      <c r="L243" s="26" t="e">
        <f>IF(#REF!="No, but planning to launch in the next 12 months",1,IF(#REF!="Not planning to launch",1,0))</f>
        <v>#REF!</v>
      </c>
      <c r="O243" s="26" t="e">
        <f>IF(#REF!="No, but planning to launch in the next 12 months",1,IF(#REF!="Not planning to launch",1,0))</f>
        <v>#REF!</v>
      </c>
      <c r="P243" s="143"/>
      <c r="Q243" s="143"/>
      <c r="R243" s="26"/>
    </row>
    <row r="244" spans="2:20" s="18" customFormat="1" ht="13.8" thickBot="1" x14ac:dyDescent="0.3">
      <c r="B244" s="12" t="s">
        <v>241</v>
      </c>
      <c r="C244" s="174"/>
      <c r="D244" s="175"/>
      <c r="E244" s="175"/>
      <c r="F244" s="175"/>
      <c r="G244" s="175"/>
      <c r="H244" s="175"/>
      <c r="I244" s="176"/>
      <c r="J244" s="70" t="str">
        <f>(CHAR(128))</f>
        <v>€</v>
      </c>
      <c r="K244" s="46"/>
      <c r="L244" s="19" t="e">
        <f>IF(AND(#REF!=0,#REF!=0),0,1)</f>
        <v>#REF!</v>
      </c>
      <c r="O244" s="19" t="e">
        <f>IF(AND(#REF!=0,#REF!=0),0,1)</f>
        <v>#REF!</v>
      </c>
      <c r="P244" s="16"/>
      <c r="Q244" s="16"/>
      <c r="R244" s="19"/>
      <c r="T244" s="31"/>
    </row>
    <row r="245" spans="2:20" s="18" customFormat="1" ht="13.8" thickBot="1" x14ac:dyDescent="0.3">
      <c r="B245" s="12" t="s">
        <v>242</v>
      </c>
      <c r="C245" s="174"/>
      <c r="D245" s="175"/>
      <c r="E245" s="175"/>
      <c r="F245" s="175"/>
      <c r="G245" s="175"/>
      <c r="H245" s="175"/>
      <c r="I245" s="176"/>
      <c r="J245" s="70" t="str">
        <f>(CHAR(128))</f>
        <v>€</v>
      </c>
      <c r="K245" s="46"/>
      <c r="L245" s="19"/>
      <c r="O245" s="19"/>
      <c r="P245" s="16"/>
      <c r="Q245" s="16"/>
      <c r="R245" s="19"/>
      <c r="T245" s="31"/>
    </row>
    <row r="246" spans="2:20" s="18" customFormat="1" ht="13.8" thickBot="1" x14ac:dyDescent="0.3">
      <c r="B246" s="12" t="s">
        <v>243</v>
      </c>
      <c r="C246" s="174"/>
      <c r="D246" s="175"/>
      <c r="E246" s="175"/>
      <c r="F246" s="175"/>
      <c r="G246" s="175"/>
      <c r="H246" s="175"/>
      <c r="I246" s="176"/>
      <c r="J246" s="70" t="str">
        <f>(CHAR(128))</f>
        <v>€</v>
      </c>
      <c r="K246" s="46"/>
      <c r="P246" s="16"/>
      <c r="Q246" s="16"/>
      <c r="R246" s="19"/>
      <c r="T246" s="31"/>
    </row>
    <row r="247" spans="2:20" s="18" customFormat="1" x14ac:dyDescent="0.25">
      <c r="B247" s="12"/>
      <c r="C247" s="12"/>
      <c r="D247" s="12"/>
      <c r="E247" s="12"/>
      <c r="F247" s="12"/>
      <c r="G247" s="12"/>
      <c r="H247" s="12"/>
      <c r="I247" s="12"/>
      <c r="J247" s="12"/>
      <c r="K247" s="12"/>
      <c r="L247" s="12"/>
      <c r="M247" s="12"/>
      <c r="N247" s="12"/>
      <c r="O247" s="19"/>
      <c r="P247" s="16"/>
      <c r="Q247" s="16"/>
      <c r="R247" s="19"/>
      <c r="T247" s="31"/>
    </row>
    <row r="248" spans="2:20" s="18" customFormat="1" ht="13.8" thickBot="1" x14ac:dyDescent="0.3">
      <c r="B248" s="11"/>
      <c r="C248" s="44">
        <v>44440</v>
      </c>
      <c r="D248" s="44"/>
      <c r="E248" s="44"/>
      <c r="F248" s="44">
        <v>44531</v>
      </c>
      <c r="G248" s="44"/>
      <c r="H248" s="44"/>
      <c r="I248" s="44">
        <v>44621</v>
      </c>
      <c r="J248" s="44"/>
      <c r="K248" s="44"/>
      <c r="L248" s="44">
        <v>44713</v>
      </c>
      <c r="M248" s="12"/>
      <c r="N248" s="12"/>
      <c r="O248" s="19"/>
      <c r="P248" s="16"/>
      <c r="Q248" s="16"/>
      <c r="R248" s="19"/>
      <c r="T248" s="31"/>
    </row>
    <row r="249" spans="2:20" s="18" customFormat="1" ht="15" customHeight="1" thickBot="1" x14ac:dyDescent="0.3">
      <c r="B249" s="11" t="s">
        <v>244</v>
      </c>
      <c r="C249" s="107"/>
      <c r="D249" s="20"/>
      <c r="E249" s="20"/>
      <c r="F249" s="107"/>
      <c r="G249" s="20"/>
      <c r="H249" s="20"/>
      <c r="I249" s="107"/>
      <c r="J249" s="20"/>
      <c r="K249" s="20"/>
      <c r="L249" s="107"/>
      <c r="M249" s="12"/>
      <c r="N249" s="12"/>
      <c r="O249" s="19"/>
      <c r="P249" s="16"/>
      <c r="Q249" s="16"/>
      <c r="R249" s="19"/>
      <c r="T249" s="31"/>
    </row>
    <row r="250" spans="2:20" s="18" customFormat="1" ht="15" customHeight="1" thickBot="1" x14ac:dyDescent="0.3">
      <c r="B250" s="11" t="s">
        <v>245</v>
      </c>
      <c r="C250" s="107"/>
      <c r="D250" s="20"/>
      <c r="E250" s="20"/>
      <c r="F250" s="107"/>
      <c r="G250" s="20"/>
      <c r="H250" s="20"/>
      <c r="I250" s="107"/>
      <c r="J250" s="20"/>
      <c r="K250" s="20"/>
      <c r="L250" s="107"/>
      <c r="M250" s="12"/>
      <c r="N250" s="12"/>
      <c r="O250" s="19"/>
      <c r="P250" s="16"/>
      <c r="Q250" s="16"/>
      <c r="R250" s="19"/>
      <c r="T250" s="31"/>
    </row>
    <row r="251" spans="2:20" s="18" customFormat="1" ht="15" customHeight="1" thickBot="1" x14ac:dyDescent="0.3">
      <c r="B251" s="11"/>
      <c r="C251" s="77"/>
      <c r="D251" s="77"/>
      <c r="E251" s="77"/>
      <c r="F251" s="77"/>
      <c r="G251" s="77"/>
      <c r="H251" s="77"/>
      <c r="I251" s="77"/>
      <c r="J251" s="77"/>
      <c r="K251" s="77"/>
      <c r="L251" s="77"/>
      <c r="M251" s="77"/>
      <c r="N251" s="12"/>
      <c r="O251" s="19"/>
      <c r="P251" s="16"/>
      <c r="Q251" s="16"/>
      <c r="R251" s="19"/>
      <c r="T251" s="31"/>
    </row>
    <row r="252" spans="2:20" s="18" customFormat="1" ht="15" customHeight="1" thickBot="1" x14ac:dyDescent="0.3">
      <c r="B252" s="11" t="s">
        <v>246</v>
      </c>
      <c r="C252" s="91"/>
      <c r="D252" s="20"/>
      <c r="E252" s="20"/>
      <c r="F252" s="91"/>
      <c r="G252" s="20"/>
      <c r="H252" s="20"/>
      <c r="I252" s="91"/>
      <c r="J252" s="20"/>
      <c r="K252" s="20"/>
      <c r="L252" s="91"/>
      <c r="M252" s="12"/>
      <c r="N252" s="12"/>
      <c r="O252" s="12"/>
      <c r="P252" s="12"/>
      <c r="Q252" s="12"/>
      <c r="R252" s="12"/>
      <c r="S252" s="12"/>
      <c r="T252" s="12"/>
    </row>
    <row r="253" spans="2:20" s="18" customFormat="1" ht="15" customHeight="1" thickBot="1" x14ac:dyDescent="0.3">
      <c r="B253" s="11"/>
      <c r="C253" s="12"/>
      <c r="D253" s="12"/>
      <c r="E253" s="12"/>
      <c r="F253" s="12"/>
      <c r="G253" s="12"/>
      <c r="H253" s="12"/>
      <c r="I253" s="12"/>
      <c r="J253" s="12"/>
      <c r="K253" s="12"/>
      <c r="L253" s="12"/>
      <c r="M253" s="12"/>
      <c r="N253" s="12"/>
      <c r="O253" s="12"/>
      <c r="P253" s="12"/>
      <c r="Q253" s="12"/>
      <c r="R253" s="12"/>
      <c r="S253" s="12"/>
      <c r="T253" s="12"/>
    </row>
    <row r="254" spans="2:20" s="18" customFormat="1" ht="15" customHeight="1" thickBot="1" x14ac:dyDescent="0.3">
      <c r="B254" s="11" t="s">
        <v>247</v>
      </c>
      <c r="C254" s="91"/>
      <c r="D254" s="20"/>
      <c r="E254" s="20"/>
      <c r="F254" s="91"/>
      <c r="G254" s="20"/>
      <c r="H254" s="20"/>
      <c r="I254" s="91"/>
      <c r="J254" s="20"/>
      <c r="K254" s="20"/>
      <c r="L254" s="91"/>
      <c r="M254" s="12"/>
      <c r="N254" s="12"/>
      <c r="O254" s="19"/>
      <c r="P254" s="16"/>
      <c r="Q254" s="16"/>
      <c r="R254" s="19"/>
      <c r="T254" s="31"/>
    </row>
    <row r="255" spans="2:20" s="18" customFormat="1" x14ac:dyDescent="0.25">
      <c r="B255" s="12"/>
      <c r="C255" s="12"/>
      <c r="D255" s="12"/>
      <c r="E255" s="12"/>
      <c r="F255" s="12"/>
      <c r="G255" s="12"/>
      <c r="H255" s="12"/>
      <c r="I255" s="12"/>
      <c r="J255" s="12"/>
      <c r="K255" s="12"/>
      <c r="L255" s="12"/>
      <c r="M255" s="12"/>
      <c r="N255" s="12"/>
      <c r="O255" s="19"/>
      <c r="P255" s="16"/>
      <c r="Q255" s="16"/>
      <c r="R255" s="19"/>
      <c r="T255" s="31"/>
    </row>
    <row r="256" spans="2:20" s="18" customFormat="1" ht="27" thickBot="1" x14ac:dyDescent="0.3">
      <c r="B256" s="12"/>
      <c r="C256" s="33" t="s">
        <v>248</v>
      </c>
      <c r="D256" s="46"/>
      <c r="E256" s="46"/>
      <c r="F256" s="33" t="s">
        <v>249</v>
      </c>
      <c r="G256" s="46"/>
      <c r="H256" s="46"/>
      <c r="I256" s="33" t="s">
        <v>250</v>
      </c>
      <c r="J256" s="46"/>
      <c r="K256" s="46"/>
      <c r="L256" s="33" t="s">
        <v>251</v>
      </c>
      <c r="M256" s="12"/>
      <c r="N256" s="12"/>
      <c r="O256" s="33" t="s">
        <v>252</v>
      </c>
      <c r="P256" s="12"/>
      <c r="Q256" s="16"/>
      <c r="R256" s="122" t="s">
        <v>66</v>
      </c>
      <c r="T256" s="31"/>
    </row>
    <row r="257" spans="2:21" s="18" customFormat="1" ht="13.8" thickBot="1" x14ac:dyDescent="0.3">
      <c r="B257" s="12" t="s">
        <v>253</v>
      </c>
      <c r="C257" s="92"/>
      <c r="D257" s="70" t="str">
        <f>(CHAR(128))</f>
        <v>€</v>
      </c>
      <c r="E257" s="41"/>
      <c r="F257" s="92"/>
      <c r="G257" s="70" t="str">
        <f>(CHAR(128))</f>
        <v>€</v>
      </c>
      <c r="H257" s="12"/>
      <c r="I257" s="92"/>
      <c r="J257" s="70" t="str">
        <f>(CHAR(128))</f>
        <v>€</v>
      </c>
      <c r="K257" s="12"/>
      <c r="L257" s="92"/>
      <c r="M257" s="70" t="str">
        <f>(CHAR(128))</f>
        <v>€</v>
      </c>
      <c r="N257" s="12"/>
      <c r="O257" s="92"/>
      <c r="P257" s="70" t="str">
        <f>(CHAR(128))</f>
        <v>€</v>
      </c>
      <c r="Q257" s="16"/>
      <c r="R257" s="138" t="s">
        <v>68</v>
      </c>
      <c r="T257" s="31"/>
    </row>
    <row r="258" spans="2:21" s="18" customFormat="1" x14ac:dyDescent="0.25">
      <c r="B258" s="12"/>
      <c r="C258" s="63"/>
      <c r="D258" s="63"/>
      <c r="E258" s="63"/>
      <c r="F258" s="63"/>
      <c r="G258" s="63"/>
      <c r="H258" s="63"/>
      <c r="I258" s="63"/>
      <c r="J258" s="63"/>
      <c r="K258" s="63"/>
      <c r="L258" s="63"/>
      <c r="O258" s="15"/>
      <c r="P258" s="16"/>
      <c r="Q258" s="16"/>
      <c r="R258" s="19"/>
      <c r="T258" s="31"/>
    </row>
    <row r="259" spans="2:21" s="18" customFormat="1" ht="17.399999999999999" x14ac:dyDescent="0.25">
      <c r="B259" s="179" t="s">
        <v>203</v>
      </c>
      <c r="C259" s="179"/>
      <c r="D259" s="179"/>
      <c r="E259" s="179"/>
      <c r="F259" s="179"/>
      <c r="G259" s="179"/>
      <c r="H259" s="179"/>
      <c r="I259" s="179"/>
      <c r="J259" s="179"/>
      <c r="K259" s="179"/>
      <c r="L259" s="179"/>
      <c r="M259" s="179"/>
      <c r="N259" s="179"/>
      <c r="O259" s="179"/>
      <c r="P259" s="179"/>
      <c r="Q259" s="179"/>
      <c r="R259" s="179"/>
      <c r="T259" s="30"/>
    </row>
    <row r="260" spans="2:21" s="18" customFormat="1" ht="18" thickBot="1" x14ac:dyDescent="0.3">
      <c r="B260" s="25"/>
      <c r="C260" s="177" t="s">
        <v>128</v>
      </c>
      <c r="D260" s="177"/>
      <c r="E260" s="177"/>
      <c r="F260" s="177"/>
      <c r="G260" s="177"/>
      <c r="H260" s="177"/>
      <c r="I260" s="177"/>
      <c r="J260" s="33"/>
      <c r="K260" s="33"/>
      <c r="L260" s="15"/>
      <c r="O260" s="15"/>
      <c r="P260" s="16"/>
      <c r="Q260" s="16"/>
      <c r="R260" s="19"/>
      <c r="T260" s="30"/>
    </row>
    <row r="261" spans="2:21" s="18" customFormat="1" ht="13.8" thickBot="1" x14ac:dyDescent="0.3">
      <c r="B261" s="12" t="s">
        <v>254</v>
      </c>
      <c r="C261" s="174"/>
      <c r="D261" s="175"/>
      <c r="E261" s="175"/>
      <c r="F261" s="175"/>
      <c r="G261" s="175"/>
      <c r="H261" s="175"/>
      <c r="I261" s="176"/>
      <c r="J261" s="70" t="str">
        <f>(CHAR(128))</f>
        <v>€</v>
      </c>
      <c r="K261" s="46"/>
      <c r="L261" s="15"/>
      <c r="O261" s="15"/>
      <c r="P261" s="16"/>
      <c r="Q261" s="16"/>
      <c r="R261" s="19"/>
      <c r="T261" s="30"/>
    </row>
    <row r="262" spans="2:21" s="18" customFormat="1" ht="13.8" thickBot="1" x14ac:dyDescent="0.3">
      <c r="B262" s="12"/>
      <c r="C262" s="12"/>
      <c r="D262" s="12"/>
      <c r="E262" s="12"/>
      <c r="F262" s="12"/>
      <c r="G262" s="12"/>
      <c r="H262" s="12"/>
      <c r="I262" s="12"/>
      <c r="J262" s="12"/>
      <c r="K262" s="12"/>
      <c r="L262" s="135">
        <v>44713</v>
      </c>
      <c r="O262" s="15"/>
      <c r="P262" s="16"/>
      <c r="Q262" s="16"/>
      <c r="R262" s="19"/>
      <c r="T262" s="30"/>
    </row>
    <row r="263" spans="2:21" s="18" customFormat="1" ht="13.8" thickBot="1" x14ac:dyDescent="0.3">
      <c r="B263" s="11" t="s">
        <v>255</v>
      </c>
      <c r="C263" s="41"/>
      <c r="D263" s="41"/>
      <c r="E263" s="41"/>
      <c r="F263" s="41"/>
      <c r="G263" s="41"/>
      <c r="H263" s="41"/>
      <c r="I263" s="41"/>
      <c r="J263" s="41"/>
      <c r="K263" s="41"/>
      <c r="L263" s="91"/>
      <c r="O263" s="15"/>
      <c r="P263" s="16"/>
      <c r="Q263" s="16"/>
      <c r="R263" s="19"/>
      <c r="T263" s="30"/>
    </row>
    <row r="264" spans="2:21" s="18" customFormat="1" x14ac:dyDescent="0.25">
      <c r="B264" s="114"/>
      <c r="C264" s="41"/>
      <c r="D264" s="41"/>
      <c r="E264" s="41"/>
      <c r="F264" s="41"/>
      <c r="G264" s="41"/>
      <c r="H264" s="41"/>
      <c r="I264" s="41"/>
      <c r="J264" s="41"/>
      <c r="K264" s="41"/>
      <c r="O264" s="15"/>
      <c r="P264" s="16"/>
      <c r="Q264" s="16"/>
      <c r="R264" s="19"/>
      <c r="T264" s="30"/>
    </row>
    <row r="265" spans="2:21" s="18" customFormat="1" ht="18" thickBot="1" x14ac:dyDescent="0.3">
      <c r="B265" s="25"/>
      <c r="D265" s="41"/>
      <c r="E265" s="41"/>
      <c r="F265" s="32" t="s">
        <v>256</v>
      </c>
      <c r="G265" s="41"/>
      <c r="H265" s="41"/>
      <c r="I265" s="41"/>
      <c r="J265" s="41"/>
      <c r="K265" s="41"/>
      <c r="L265" s="32" t="s">
        <v>257</v>
      </c>
      <c r="O265" s="15"/>
      <c r="P265" s="16"/>
      <c r="Q265" s="16"/>
      <c r="R265" s="19"/>
      <c r="T265" s="30"/>
    </row>
    <row r="266" spans="2:21" s="18" customFormat="1" ht="13.8" thickBot="1" x14ac:dyDescent="0.3">
      <c r="B266" s="11" t="s">
        <v>258</v>
      </c>
      <c r="C266" s="41"/>
      <c r="D266" s="41"/>
      <c r="E266" s="41"/>
      <c r="F266" s="92"/>
      <c r="G266" s="70" t="str">
        <f>(CHAR(128))</f>
        <v>€</v>
      </c>
      <c r="H266" s="41"/>
      <c r="I266" s="41"/>
      <c r="J266" s="41"/>
      <c r="K266" s="41"/>
      <c r="L266" s="92"/>
      <c r="M266" s="70" t="str">
        <f>(CHAR(128))</f>
        <v>€</v>
      </c>
      <c r="O266" s="15"/>
      <c r="P266" s="16"/>
      <c r="Q266" s="16"/>
      <c r="R266" s="19"/>
      <c r="T266" s="30"/>
    </row>
    <row r="267" spans="2:21" s="18" customFormat="1" x14ac:dyDescent="0.25">
      <c r="C267" s="41"/>
      <c r="D267" s="41"/>
      <c r="E267" s="41"/>
      <c r="F267" s="41"/>
      <c r="G267" s="41"/>
      <c r="H267" s="41"/>
      <c r="I267" s="41"/>
      <c r="J267" s="41"/>
      <c r="K267" s="41"/>
      <c r="L267" s="41"/>
      <c r="O267" s="19"/>
      <c r="P267" s="19"/>
      <c r="Q267" s="19"/>
      <c r="R267" s="19"/>
      <c r="T267" s="30"/>
      <c r="U267" s="30"/>
    </row>
    <row r="268" spans="2:21" s="18" customFormat="1" ht="13.8" thickBot="1" x14ac:dyDescent="0.3">
      <c r="C268" s="44">
        <v>44440</v>
      </c>
      <c r="D268" s="44"/>
      <c r="E268" s="44"/>
      <c r="F268" s="44">
        <v>44531</v>
      </c>
      <c r="G268" s="44"/>
      <c r="H268" s="44"/>
      <c r="I268" s="44">
        <v>44621</v>
      </c>
      <c r="J268" s="44"/>
      <c r="K268" s="44"/>
      <c r="L268" s="44">
        <v>44713</v>
      </c>
      <c r="O268" s="19"/>
      <c r="P268" s="16"/>
      <c r="Q268" s="16"/>
      <c r="R268" s="19"/>
      <c r="T268" s="30"/>
      <c r="U268" s="30"/>
    </row>
    <row r="269" spans="2:21" s="18" customFormat="1" ht="15" customHeight="1" thickBot="1" x14ac:dyDescent="0.3">
      <c r="B269" s="18" t="s">
        <v>259</v>
      </c>
      <c r="C269" s="107"/>
      <c r="D269" s="20"/>
      <c r="E269" s="20"/>
      <c r="F269" s="107"/>
      <c r="G269" s="20"/>
      <c r="H269" s="20"/>
      <c r="I269" s="107"/>
      <c r="J269" s="20"/>
      <c r="K269" s="20"/>
      <c r="L269" s="107"/>
      <c r="O269" s="19"/>
      <c r="P269" s="16"/>
      <c r="Q269" s="16"/>
      <c r="R269" s="19"/>
      <c r="T269" s="30"/>
    </row>
    <row r="270" spans="2:21" s="18" customFormat="1" ht="15" customHeight="1" thickBot="1" x14ac:dyDescent="0.3">
      <c r="B270" s="18" t="s">
        <v>260</v>
      </c>
      <c r="C270" s="107"/>
      <c r="D270" s="20"/>
      <c r="E270" s="20"/>
      <c r="F270" s="107"/>
      <c r="G270" s="20"/>
      <c r="H270" s="20"/>
      <c r="I270" s="107"/>
      <c r="J270" s="20"/>
      <c r="K270" s="20"/>
      <c r="L270" s="107"/>
      <c r="O270" s="23" t="str">
        <f>IF(OR(C270&lt;C271,F270&lt;F271,I270&lt;I271,L270&lt;L271)=TRUE,"Invalid! This field must be greater than the number of loans disbursed during the month","")</f>
        <v/>
      </c>
      <c r="P270" s="16"/>
      <c r="Q270" s="16"/>
      <c r="R270" s="19"/>
      <c r="T270" s="30"/>
    </row>
    <row r="271" spans="2:21" s="18" customFormat="1" ht="15" customHeight="1" thickBot="1" x14ac:dyDescent="0.3">
      <c r="B271" s="18" t="s">
        <v>261</v>
      </c>
      <c r="C271" s="107"/>
      <c r="D271" s="20"/>
      <c r="E271" s="20"/>
      <c r="F271" s="107"/>
      <c r="G271" s="20"/>
      <c r="H271" s="20"/>
      <c r="I271" s="107"/>
      <c r="J271" s="20"/>
      <c r="K271" s="20"/>
      <c r="L271" s="107"/>
      <c r="O271" s="15"/>
      <c r="P271" s="16"/>
      <c r="Q271" s="16"/>
      <c r="R271" s="19"/>
      <c r="T271" s="30"/>
    </row>
    <row r="272" spans="2:21" s="18" customFormat="1" ht="15" customHeight="1" thickBot="1" x14ac:dyDescent="0.3">
      <c r="B272" s="18" t="s">
        <v>262</v>
      </c>
      <c r="C272" s="107"/>
      <c r="D272" s="20"/>
      <c r="E272" s="20"/>
      <c r="F272" s="107"/>
      <c r="G272" s="20"/>
      <c r="H272" s="20"/>
      <c r="I272" s="107"/>
      <c r="J272" s="20"/>
      <c r="K272" s="20"/>
      <c r="L272" s="107"/>
      <c r="O272" s="15"/>
      <c r="P272" s="16"/>
      <c r="Q272" s="16"/>
      <c r="R272" s="19"/>
      <c r="T272" s="30"/>
    </row>
    <row r="273" spans="2:21" s="18" customFormat="1" x14ac:dyDescent="0.25">
      <c r="B273" s="63"/>
      <c r="C273" s="63"/>
      <c r="D273" s="63"/>
      <c r="E273" s="63"/>
      <c r="F273" s="63"/>
      <c r="G273" s="63"/>
      <c r="H273" s="63"/>
      <c r="I273" s="63"/>
      <c r="J273" s="63"/>
      <c r="K273" s="63"/>
      <c r="L273" s="63"/>
      <c r="O273" s="15"/>
      <c r="P273" s="16"/>
      <c r="Q273" s="16"/>
      <c r="R273" s="19"/>
      <c r="T273" s="30"/>
    </row>
    <row r="274" spans="2:21" s="18" customFormat="1" ht="17.399999999999999" x14ac:dyDescent="0.25">
      <c r="B274" s="179" t="s">
        <v>222</v>
      </c>
      <c r="C274" s="179"/>
      <c r="D274" s="179"/>
      <c r="E274" s="179"/>
      <c r="F274" s="179"/>
      <c r="G274" s="179"/>
      <c r="H274" s="179"/>
      <c r="I274" s="179"/>
      <c r="J274" s="179"/>
      <c r="K274" s="179"/>
      <c r="L274" s="179"/>
      <c r="M274" s="179"/>
      <c r="N274" s="179"/>
      <c r="O274" s="179"/>
      <c r="P274" s="179"/>
      <c r="Q274" s="179"/>
      <c r="R274" s="179"/>
      <c r="T274" s="30"/>
      <c r="U274" s="30"/>
    </row>
    <row r="275" spans="2:21" s="18" customFormat="1" ht="18" thickBot="1" x14ac:dyDescent="0.3">
      <c r="B275" s="25"/>
      <c r="C275" s="177" t="s">
        <v>128</v>
      </c>
      <c r="D275" s="177"/>
      <c r="E275" s="177"/>
      <c r="F275" s="177"/>
      <c r="G275" s="177"/>
      <c r="H275" s="177"/>
      <c r="I275" s="177"/>
      <c r="J275" s="33"/>
      <c r="K275" s="33"/>
      <c r="O275" s="15"/>
      <c r="P275" s="16"/>
      <c r="Q275" s="16"/>
      <c r="R275" s="19"/>
      <c r="T275" s="30"/>
      <c r="U275" s="30"/>
    </row>
    <row r="276" spans="2:21" s="18" customFormat="1" ht="13.8" thickBot="1" x14ac:dyDescent="0.3">
      <c r="B276" s="12" t="s">
        <v>263</v>
      </c>
      <c r="C276" s="174"/>
      <c r="D276" s="175"/>
      <c r="E276" s="175"/>
      <c r="F276" s="175"/>
      <c r="G276" s="175"/>
      <c r="H276" s="175"/>
      <c r="I276" s="176"/>
      <c r="J276" s="70" t="str">
        <f>(CHAR(128))</f>
        <v>€</v>
      </c>
      <c r="K276" s="46"/>
      <c r="L276" s="41"/>
      <c r="M276" s="41"/>
      <c r="N276" s="41"/>
      <c r="O276" s="41"/>
      <c r="P276" s="16"/>
      <c r="Q276" s="16"/>
      <c r="R276" s="19"/>
      <c r="T276" s="30"/>
    </row>
    <row r="277" spans="2:21" s="18" customFormat="1" x14ac:dyDescent="0.25">
      <c r="B277" s="12"/>
      <c r="C277" s="12"/>
      <c r="D277" s="12"/>
      <c r="E277" s="12"/>
      <c r="F277" s="12"/>
      <c r="G277" s="12"/>
      <c r="H277" s="12"/>
      <c r="I277" s="12"/>
      <c r="J277" s="12"/>
      <c r="K277" s="12"/>
      <c r="L277" s="12"/>
      <c r="M277" s="12"/>
      <c r="N277" s="12"/>
      <c r="O277" s="12"/>
      <c r="P277" s="12"/>
      <c r="Q277" s="12"/>
      <c r="R277" s="12"/>
      <c r="S277" s="12"/>
      <c r="T277" s="12"/>
      <c r="U277" s="12"/>
    </row>
    <row r="278" spans="2:21" s="18" customFormat="1" ht="27" thickBot="1" x14ac:dyDescent="0.3">
      <c r="B278" s="12"/>
      <c r="C278" s="86" t="s">
        <v>264</v>
      </c>
      <c r="D278" s="85"/>
      <c r="E278" s="85"/>
      <c r="F278" s="86" t="s">
        <v>265</v>
      </c>
      <c r="G278" s="85"/>
      <c r="H278" s="85"/>
      <c r="I278" s="86" t="s">
        <v>266</v>
      </c>
      <c r="J278" s="85"/>
      <c r="K278" s="85"/>
      <c r="L278" s="86" t="s">
        <v>267</v>
      </c>
      <c r="M278" s="85"/>
      <c r="N278" s="85"/>
      <c r="O278" s="86" t="s">
        <v>268</v>
      </c>
      <c r="P278" s="16"/>
      <c r="Q278" s="16"/>
      <c r="R278" s="19"/>
      <c r="T278" s="30"/>
      <c r="U278" s="30"/>
    </row>
    <row r="279" spans="2:21" s="18" customFormat="1" ht="13.8" thickBot="1" x14ac:dyDescent="0.3">
      <c r="B279" s="12" t="s">
        <v>269</v>
      </c>
      <c r="C279" s="107"/>
      <c r="D279" s="87" t="str">
        <f>(CHAR(128))</f>
        <v>€</v>
      </c>
      <c r="E279" s="20"/>
      <c r="F279" s="107"/>
      <c r="G279" s="87" t="str">
        <f>(CHAR(128))</f>
        <v>€</v>
      </c>
      <c r="H279" s="20"/>
      <c r="I279" s="107"/>
      <c r="J279" s="87" t="str">
        <f>(CHAR(128))</f>
        <v>€</v>
      </c>
      <c r="K279" s="20"/>
      <c r="L279" s="107"/>
      <c r="M279" s="87" t="str">
        <f>(CHAR(128))</f>
        <v>€</v>
      </c>
      <c r="N279" s="20"/>
      <c r="O279" s="111" t="s">
        <v>68</v>
      </c>
      <c r="P279" s="16"/>
      <c r="Q279" s="16"/>
      <c r="R279" s="19"/>
      <c r="T279" s="30"/>
    </row>
    <row r="280" spans="2:21" s="18" customFormat="1" x14ac:dyDescent="0.25">
      <c r="B280" s="12"/>
      <c r="C280" s="41"/>
      <c r="D280" s="41"/>
      <c r="E280" s="41"/>
      <c r="F280" s="41"/>
      <c r="G280" s="41"/>
      <c r="H280" s="41"/>
      <c r="I280" s="41"/>
      <c r="J280" s="41"/>
      <c r="K280" s="41"/>
      <c r="L280" s="41"/>
      <c r="O280" s="15"/>
      <c r="P280" s="16"/>
      <c r="Q280" s="16"/>
      <c r="R280" s="16"/>
      <c r="S280" s="16"/>
      <c r="T280" s="16"/>
      <c r="U280" s="16"/>
    </row>
    <row r="281" spans="2:21" s="18" customFormat="1" ht="27" thickBot="1" x14ac:dyDescent="0.3">
      <c r="B281" s="12"/>
      <c r="C281" s="86" t="s">
        <v>264</v>
      </c>
      <c r="D281" s="85"/>
      <c r="E281" s="85"/>
      <c r="F281" s="86" t="s">
        <v>265</v>
      </c>
      <c r="G281" s="85"/>
      <c r="H281" s="85"/>
      <c r="I281" s="86" t="s">
        <v>266</v>
      </c>
      <c r="J281" s="85"/>
      <c r="K281" s="85"/>
      <c r="L281" s="86" t="s">
        <v>267</v>
      </c>
      <c r="M281" s="85"/>
      <c r="N281" s="85"/>
      <c r="O281" s="86" t="s">
        <v>268</v>
      </c>
      <c r="P281" s="16"/>
      <c r="Q281" s="16"/>
      <c r="R281" s="16"/>
      <c r="S281" s="16"/>
      <c r="T281" s="16"/>
      <c r="U281" s="16"/>
    </row>
    <row r="282" spans="2:21" s="18" customFormat="1" ht="13.8" thickBot="1" x14ac:dyDescent="0.3">
      <c r="B282" s="12" t="s">
        <v>270</v>
      </c>
      <c r="C282" s="91"/>
      <c r="D282" s="20"/>
      <c r="E282" s="20"/>
      <c r="F282" s="91"/>
      <c r="G282" s="20"/>
      <c r="H282" s="20"/>
      <c r="I282" s="91"/>
      <c r="J282" s="20"/>
      <c r="K282" s="20"/>
      <c r="L282" s="91"/>
      <c r="M282" s="20"/>
      <c r="N282" s="20"/>
      <c r="O282" s="91"/>
      <c r="P282" s="16"/>
      <c r="Q282" s="16"/>
      <c r="R282" s="16"/>
      <c r="S282" s="16"/>
      <c r="T282" s="16"/>
      <c r="U282" s="16"/>
    </row>
    <row r="283" spans="2:21" s="18" customFormat="1" x14ac:dyDescent="0.25">
      <c r="B283" s="12"/>
      <c r="C283" s="41"/>
      <c r="D283" s="41"/>
      <c r="E283" s="41"/>
      <c r="F283" s="41"/>
      <c r="G283" s="41"/>
      <c r="H283" s="41"/>
      <c r="I283" s="41"/>
      <c r="J283" s="41"/>
      <c r="K283" s="41"/>
      <c r="L283" s="41"/>
      <c r="O283"/>
      <c r="P283" s="16"/>
      <c r="Q283" s="16"/>
      <c r="R283" s="16"/>
      <c r="S283" s="16"/>
      <c r="T283" s="16"/>
      <c r="U283" s="16"/>
    </row>
    <row r="284" spans="2:21" s="18" customFormat="1" ht="13.8" thickBot="1" x14ac:dyDescent="0.3">
      <c r="B284" s="12"/>
      <c r="C284" s="44">
        <v>44440</v>
      </c>
      <c r="D284" s="44"/>
      <c r="E284" s="44"/>
      <c r="F284" s="44">
        <v>44531</v>
      </c>
      <c r="G284" s="44"/>
      <c r="H284" s="44"/>
      <c r="I284" s="44">
        <v>44621</v>
      </c>
      <c r="J284" s="44"/>
      <c r="K284" s="44"/>
      <c r="L284" s="44">
        <v>44713</v>
      </c>
      <c r="O284" s="15"/>
      <c r="P284" s="16"/>
      <c r="Q284" s="16"/>
      <c r="R284" s="16"/>
      <c r="S284" s="16"/>
      <c r="T284" s="16"/>
      <c r="U284" s="16"/>
    </row>
    <row r="285" spans="2:21" s="18" customFormat="1" ht="15" customHeight="1" thickBot="1" x14ac:dyDescent="0.3">
      <c r="B285" s="12" t="s">
        <v>271</v>
      </c>
      <c r="C285" s="107"/>
      <c r="D285" s="20"/>
      <c r="E285" s="20"/>
      <c r="F285" s="107"/>
      <c r="G285" s="20"/>
      <c r="H285" s="20"/>
      <c r="I285" s="107"/>
      <c r="J285" s="20"/>
      <c r="K285" s="20"/>
      <c r="L285" s="107"/>
      <c r="O285" s="15"/>
      <c r="P285" s="16"/>
      <c r="Q285" s="16"/>
      <c r="R285" s="19"/>
      <c r="T285" s="30"/>
    </row>
    <row r="286" spans="2:21" s="18" customFormat="1" ht="15" customHeight="1" thickBot="1" x14ac:dyDescent="0.3">
      <c r="B286" s="12" t="s">
        <v>272</v>
      </c>
      <c r="C286" s="107"/>
      <c r="D286" s="20"/>
      <c r="E286" s="20"/>
      <c r="F286" s="107"/>
      <c r="G286" s="20"/>
      <c r="H286" s="20"/>
      <c r="I286" s="107"/>
      <c r="J286" s="20"/>
      <c r="K286" s="20"/>
      <c r="L286" s="107"/>
      <c r="O286" s="15"/>
      <c r="P286" s="16"/>
      <c r="Q286" s="16"/>
      <c r="R286" s="19"/>
      <c r="T286" s="30"/>
    </row>
    <row r="287" spans="2:21" s="18" customFormat="1" x14ac:dyDescent="0.25">
      <c r="C287" s="41"/>
      <c r="D287" s="41"/>
      <c r="E287" s="41"/>
      <c r="F287" s="41"/>
      <c r="G287" s="41"/>
      <c r="H287" s="41"/>
      <c r="I287" s="41"/>
      <c r="J287" s="41"/>
      <c r="K287" s="41"/>
      <c r="L287" s="41"/>
      <c r="O287" s="15"/>
      <c r="P287" s="16"/>
      <c r="Q287" s="16"/>
      <c r="R287" s="19"/>
      <c r="T287" s="30"/>
      <c r="U287" s="30"/>
    </row>
    <row r="288" spans="2:21" s="18" customFormat="1" ht="17.399999999999999" x14ac:dyDescent="0.25">
      <c r="B288" s="178" t="s">
        <v>273</v>
      </c>
      <c r="C288" s="178"/>
      <c r="D288" s="178"/>
      <c r="E288" s="178"/>
      <c r="F288" s="178"/>
      <c r="G288" s="178"/>
      <c r="H288" s="178"/>
      <c r="I288" s="178"/>
      <c r="J288" s="178"/>
      <c r="K288" s="178"/>
      <c r="L288" s="178"/>
      <c r="M288" s="178"/>
      <c r="N288" s="178"/>
      <c r="O288" s="178"/>
      <c r="P288" s="178"/>
      <c r="Q288" s="178"/>
      <c r="R288" s="178"/>
      <c r="T288" s="30"/>
    </row>
    <row r="289" spans="1:32" s="18" customFormat="1" ht="13.5" customHeight="1" x14ac:dyDescent="0.25">
      <c r="B289" s="141" t="s">
        <v>274</v>
      </c>
      <c r="C289" s="48"/>
      <c r="D289" s="41"/>
      <c r="E289" s="41"/>
      <c r="F289" s="48"/>
      <c r="G289" s="41"/>
      <c r="H289" s="41"/>
      <c r="I289" s="48"/>
      <c r="J289" s="41"/>
      <c r="K289" s="41"/>
      <c r="L289" s="48"/>
      <c r="O289" s="15"/>
      <c r="P289" s="16"/>
      <c r="Q289" s="16"/>
      <c r="R289" s="19"/>
      <c r="T289" s="30"/>
    </row>
    <row r="290" spans="1:32" s="18" customFormat="1" ht="13.5" customHeight="1" x14ac:dyDescent="0.25">
      <c r="B290" s="141"/>
      <c r="C290" s="48"/>
      <c r="D290" s="41"/>
      <c r="E290" s="41"/>
      <c r="F290" s="48"/>
      <c r="G290" s="41"/>
      <c r="H290" s="41"/>
      <c r="I290" s="48"/>
      <c r="J290" s="41"/>
      <c r="K290" s="41"/>
      <c r="L290" s="48"/>
      <c r="O290" s="15"/>
      <c r="P290" s="16"/>
      <c r="Q290" s="16"/>
      <c r="R290" s="19"/>
      <c r="T290" s="30"/>
    </row>
    <row r="291" spans="1:32" s="18" customFormat="1" ht="13.8" thickBot="1" x14ac:dyDescent="0.3">
      <c r="B291" s="12"/>
      <c r="C291" s="32" t="s">
        <v>275</v>
      </c>
      <c r="D291" s="12"/>
      <c r="E291" s="12"/>
      <c r="F291" s="12"/>
      <c r="G291" s="12"/>
      <c r="H291" s="12"/>
      <c r="I291" s="12"/>
      <c r="J291" s="41"/>
      <c r="K291" s="41"/>
      <c r="L291" s="41"/>
      <c r="O291" s="15"/>
      <c r="P291" s="16"/>
      <c r="Q291" s="16"/>
      <c r="R291" s="36"/>
      <c r="T291" s="30"/>
      <c r="U291" s="30"/>
    </row>
    <row r="292" spans="1:32" s="18" customFormat="1" ht="13.8" thickBot="1" x14ac:dyDescent="0.3">
      <c r="B292" s="11" t="s">
        <v>276</v>
      </c>
      <c r="C292" s="110"/>
      <c r="D292" s="70" t="str">
        <f>(CHAR(128))</f>
        <v>€</v>
      </c>
      <c r="E292" s="12"/>
      <c r="F292" s="12"/>
      <c r="G292" s="12"/>
      <c r="H292" s="12"/>
      <c r="I292" s="12"/>
      <c r="J292" s="41"/>
      <c r="K292" s="41"/>
      <c r="L292" s="41"/>
      <c r="O292" s="15"/>
      <c r="P292" s="16"/>
      <c r="Q292" s="16"/>
      <c r="R292" s="36"/>
      <c r="T292" s="30"/>
      <c r="U292" s="30"/>
    </row>
    <row r="293" spans="1:32" s="18" customFormat="1" ht="12.75" customHeight="1" x14ac:dyDescent="0.25">
      <c r="C293" s="41"/>
      <c r="D293" s="41"/>
      <c r="E293" s="41"/>
      <c r="F293" s="41"/>
      <c r="G293" s="41"/>
      <c r="H293" s="41"/>
      <c r="I293" s="41"/>
      <c r="J293" s="41"/>
      <c r="K293" s="41"/>
      <c r="L293" s="41"/>
      <c r="O293" s="15"/>
      <c r="P293" s="16"/>
      <c r="Q293" s="16"/>
      <c r="R293" s="19"/>
      <c r="T293" s="30"/>
      <c r="U293" s="30"/>
      <c r="V293" s="30"/>
      <c r="W293" s="30"/>
      <c r="X293" s="30"/>
    </row>
    <row r="294" spans="1:32" s="18" customFormat="1" ht="12.75" customHeight="1" x14ac:dyDescent="0.25">
      <c r="C294" s="41"/>
      <c r="D294" s="41"/>
      <c r="E294" s="41"/>
      <c r="F294" s="41"/>
      <c r="G294" s="41"/>
      <c r="H294" s="41"/>
      <c r="I294" s="41"/>
      <c r="J294" s="41"/>
      <c r="K294" s="41"/>
      <c r="L294" s="41"/>
      <c r="O294" s="15"/>
      <c r="P294" s="16"/>
      <c r="Q294" s="16"/>
      <c r="R294" s="19"/>
      <c r="T294" s="30"/>
      <c r="U294" s="30"/>
      <c r="V294" s="30"/>
      <c r="W294" s="30"/>
      <c r="X294" s="30"/>
    </row>
    <row r="295" spans="1:32" s="18" customFormat="1" ht="13.8" thickBot="1" x14ac:dyDescent="0.3">
      <c r="B295" s="21"/>
      <c r="C295" s="44">
        <v>44440</v>
      </c>
      <c r="D295" s="44"/>
      <c r="E295" s="44"/>
      <c r="F295" s="44">
        <v>44531</v>
      </c>
      <c r="G295" s="44"/>
      <c r="H295" s="44"/>
      <c r="I295" s="44">
        <v>44621</v>
      </c>
      <c r="J295" s="44"/>
      <c r="K295" s="44"/>
      <c r="L295" s="44">
        <v>44713</v>
      </c>
      <c r="O295" s="15"/>
      <c r="P295" s="16"/>
      <c r="Q295" s="16"/>
      <c r="R295" s="19"/>
      <c r="T295" s="30"/>
      <c r="U295" s="30"/>
      <c r="V295" s="30"/>
      <c r="W295" s="30"/>
      <c r="X295" s="30"/>
    </row>
    <row r="296" spans="1:32" s="18" customFormat="1" ht="13.8" thickBot="1" x14ac:dyDescent="0.3">
      <c r="B296" s="12" t="s">
        <v>277</v>
      </c>
      <c r="C296" s="91"/>
      <c r="D296" s="41"/>
      <c r="E296" s="41"/>
      <c r="F296" s="91"/>
      <c r="G296" s="41"/>
      <c r="H296" s="41"/>
      <c r="I296" s="91"/>
      <c r="J296" s="41"/>
      <c r="K296" s="41"/>
      <c r="L296" s="91"/>
      <c r="O296" s="23" t="str">
        <f>IF(OR(C296&lt;C297,F296&lt;F297,I296&lt;I297,L296&lt;L297)=TRUE,"Invalid! This field must be greater than Revenue generated by OTC transactions",IF(OR(C296&lt;C298,F296&lt;F298,I296&lt;I298,L296&lt;L298)=TRUE,"Invalid! This field must be greater than Revenue generated",""))</f>
        <v/>
      </c>
      <c r="P296" s="16"/>
      <c r="Q296" s="16"/>
      <c r="R296" s="36"/>
      <c r="T296" s="30"/>
    </row>
    <row r="297" spans="1:32" s="18" customFormat="1" ht="13.8" thickBot="1" x14ac:dyDescent="0.3">
      <c r="B297" s="12" t="s">
        <v>278</v>
      </c>
      <c r="C297" s="91"/>
      <c r="D297" s="41"/>
      <c r="E297" s="41"/>
      <c r="F297" s="91"/>
      <c r="G297" s="41"/>
      <c r="H297" s="41"/>
      <c r="I297" s="91"/>
      <c r="J297" s="41"/>
      <c r="K297" s="41"/>
      <c r="L297" s="91"/>
      <c r="O297" s="15"/>
      <c r="P297" s="16"/>
      <c r="Q297" s="16"/>
      <c r="R297" s="36"/>
      <c r="T297" s="30"/>
    </row>
    <row r="298" spans="1:32" s="18" customFormat="1" ht="13.8" thickBot="1" x14ac:dyDescent="0.3">
      <c r="B298" s="12" t="s">
        <v>279</v>
      </c>
      <c r="C298" s="91"/>
      <c r="D298" s="41"/>
      <c r="E298" s="41"/>
      <c r="F298" s="91"/>
      <c r="G298" s="41"/>
      <c r="H298" s="41"/>
      <c r="I298" s="91"/>
      <c r="J298" s="41"/>
      <c r="K298" s="41"/>
      <c r="L298" s="91"/>
      <c r="O298" s="23" t="str">
        <f>IF(OR(C296&lt;C298,F296&lt;F298,I296&lt;I298,L296&lt;L298)=TRUE,"Invalid! This field must be lower than Revenue generated","")</f>
        <v/>
      </c>
      <c r="P298" s="28"/>
      <c r="Q298" s="28"/>
      <c r="R298" s="36"/>
      <c r="T298" s="30"/>
    </row>
    <row r="299" spans="1:32" s="18" customFormat="1" x14ac:dyDescent="0.25">
      <c r="C299" s="12"/>
      <c r="D299" s="12"/>
      <c r="E299" s="12"/>
      <c r="F299" s="12"/>
      <c r="G299" s="12"/>
      <c r="H299" s="12"/>
      <c r="I299" s="12"/>
      <c r="J299" s="12"/>
      <c r="K299" s="12"/>
      <c r="L299" s="12"/>
      <c r="M299" s="12"/>
    </row>
    <row r="300" spans="1:32" s="18" customFormat="1" ht="13.8" thickBot="1" x14ac:dyDescent="0.3">
      <c r="C300" s="32" t="s">
        <v>280</v>
      </c>
      <c r="D300" s="32"/>
      <c r="E300" s="32"/>
      <c r="F300" s="32" t="s">
        <v>281</v>
      </c>
      <c r="G300" s="32"/>
      <c r="H300" s="32"/>
      <c r="I300" s="32" t="s">
        <v>282</v>
      </c>
      <c r="J300" s="32"/>
      <c r="K300" s="32"/>
      <c r="L300" s="32" t="s">
        <v>283</v>
      </c>
      <c r="M300" s="12"/>
      <c r="O300" s="33" t="s">
        <v>268</v>
      </c>
    </row>
    <row r="301" spans="1:32" ht="15" customHeight="1" thickBot="1" x14ac:dyDescent="0.3">
      <c r="B301" s="12" t="s">
        <v>284</v>
      </c>
      <c r="C301" s="105" t="s">
        <v>78</v>
      </c>
      <c r="D301" s="41"/>
      <c r="E301" s="41"/>
      <c r="F301" s="105" t="s">
        <v>78</v>
      </c>
      <c r="G301" s="41"/>
      <c r="H301" s="41"/>
      <c r="I301" s="105" t="s">
        <v>78</v>
      </c>
      <c r="J301" s="41"/>
      <c r="K301" s="41"/>
      <c r="L301" s="105" t="s">
        <v>78</v>
      </c>
      <c r="M301" s="18"/>
      <c r="N301" s="18"/>
      <c r="O301" s="112" t="s">
        <v>285</v>
      </c>
      <c r="P301" s="28"/>
      <c r="Q301" s="28"/>
    </row>
    <row r="302" spans="1:32" s="18" customFormat="1" x14ac:dyDescent="0.25">
      <c r="B302" s="12"/>
      <c r="C302" s="41"/>
      <c r="D302" s="41"/>
      <c r="E302" s="41"/>
      <c r="F302" s="41"/>
      <c r="G302" s="41"/>
      <c r="H302" s="41"/>
      <c r="I302" s="41"/>
      <c r="J302" s="41"/>
      <c r="K302" s="41"/>
      <c r="L302" s="41"/>
      <c r="O302" s="15"/>
      <c r="P302" s="15"/>
      <c r="Q302" s="15"/>
      <c r="R302" s="15"/>
      <c r="S302" s="15"/>
      <c r="T302" s="15"/>
      <c r="U302" s="15"/>
    </row>
    <row r="303" spans="1:32" s="18" customFormat="1" ht="24.9" customHeight="1" thickBot="1" x14ac:dyDescent="0.3">
      <c r="B303" s="12"/>
      <c r="C303" s="32" t="s">
        <v>286</v>
      </c>
      <c r="D303" s="32"/>
      <c r="E303" s="32"/>
      <c r="F303" s="32" t="s">
        <v>287</v>
      </c>
      <c r="G303" s="32"/>
      <c r="H303" s="32"/>
      <c r="I303" s="32" t="s">
        <v>63</v>
      </c>
      <c r="J303" s="32"/>
      <c r="K303" s="32"/>
      <c r="L303" s="32" t="s">
        <v>35</v>
      </c>
      <c r="M303" s="62"/>
      <c r="N303" s="62"/>
      <c r="O303" s="32" t="s">
        <v>288</v>
      </c>
      <c r="P303" s="28"/>
      <c r="Q303" s="28"/>
      <c r="R303" s="32" t="s">
        <v>31</v>
      </c>
      <c r="T303" s="30"/>
      <c r="U303" s="30" t="s">
        <v>289</v>
      </c>
      <c r="X303" s="32" t="s">
        <v>203</v>
      </c>
      <c r="AA303" s="32" t="s">
        <v>290</v>
      </c>
      <c r="AD303" s="32" t="s">
        <v>222</v>
      </c>
      <c r="AF303" s="32" t="s">
        <v>291</v>
      </c>
    </row>
    <row r="304" spans="1:32" s="18" customFormat="1" ht="13.8" thickBot="1" x14ac:dyDescent="0.3">
      <c r="A304" s="15"/>
      <c r="B304" s="12" t="s">
        <v>292</v>
      </c>
      <c r="C304" s="107" t="s">
        <v>78</v>
      </c>
      <c r="D304" s="41"/>
      <c r="E304" s="41"/>
      <c r="F304" s="107" t="s">
        <v>78</v>
      </c>
      <c r="G304" s="41"/>
      <c r="H304" s="41"/>
      <c r="I304" s="107" t="s">
        <v>78</v>
      </c>
      <c r="J304" s="41"/>
      <c r="K304" s="41"/>
      <c r="L304" s="107" t="s">
        <v>78</v>
      </c>
      <c r="O304" s="107" t="s">
        <v>78</v>
      </c>
      <c r="P304" s="28"/>
      <c r="Q304" s="28"/>
      <c r="R304" s="107" t="s">
        <v>78</v>
      </c>
      <c r="T304" s="30"/>
      <c r="U304" s="107" t="s">
        <v>78</v>
      </c>
      <c r="X304" s="107" t="s">
        <v>78</v>
      </c>
      <c r="AA304" s="107" t="s">
        <v>78</v>
      </c>
      <c r="AD304" s="107" t="s">
        <v>78</v>
      </c>
      <c r="AF304" s="107" t="s">
        <v>78</v>
      </c>
    </row>
    <row r="305" spans="2:32" s="18" customFormat="1" ht="13.8" thickBot="1" x14ac:dyDescent="0.3">
      <c r="B305" s="12"/>
      <c r="C305" s="111" t="s">
        <v>293</v>
      </c>
      <c r="D305" s="41"/>
      <c r="E305" s="41"/>
      <c r="F305" s="111" t="s">
        <v>293</v>
      </c>
      <c r="G305" s="41"/>
      <c r="H305" s="41"/>
      <c r="I305" s="111" t="s">
        <v>293</v>
      </c>
      <c r="J305" s="41"/>
      <c r="K305" s="41"/>
      <c r="L305" s="111" t="s">
        <v>293</v>
      </c>
      <c r="O305" s="111" t="s">
        <v>293</v>
      </c>
      <c r="P305" s="28"/>
      <c r="Q305" s="28"/>
      <c r="R305" s="111" t="s">
        <v>293</v>
      </c>
      <c r="T305" s="30"/>
      <c r="U305" s="111" t="s">
        <v>293</v>
      </c>
      <c r="X305" s="111" t="s">
        <v>293</v>
      </c>
      <c r="AA305" s="111" t="s">
        <v>293</v>
      </c>
      <c r="AD305" s="111" t="s">
        <v>293</v>
      </c>
      <c r="AF305" s="111" t="s">
        <v>293</v>
      </c>
    </row>
    <row r="306" spans="2:32" s="18" customFormat="1" x14ac:dyDescent="0.25">
      <c r="B306" s="38"/>
      <c r="C306" s="41"/>
      <c r="D306" s="41"/>
      <c r="E306" s="41"/>
      <c r="F306" s="41"/>
      <c r="G306" s="41"/>
      <c r="H306" s="41"/>
      <c r="I306" s="41"/>
      <c r="J306" s="41"/>
      <c r="K306" s="41"/>
      <c r="L306" s="41"/>
      <c r="O306" s="15"/>
      <c r="P306" s="28"/>
      <c r="Q306" s="28"/>
      <c r="R306" s="19"/>
    </row>
    <row r="307" spans="2:32" s="18" customFormat="1" ht="17.399999999999999" x14ac:dyDescent="0.25">
      <c r="B307" s="148" t="s">
        <v>294</v>
      </c>
      <c r="C307" s="148"/>
      <c r="D307" s="148"/>
      <c r="E307" s="148"/>
      <c r="F307" s="148"/>
      <c r="G307" s="148"/>
      <c r="H307" s="148"/>
      <c r="I307" s="148"/>
      <c r="J307" s="148"/>
      <c r="K307" s="148"/>
      <c r="L307" s="148"/>
      <c r="M307" s="148"/>
      <c r="N307" s="148"/>
      <c r="O307" s="148"/>
      <c r="P307" s="148"/>
      <c r="Q307" s="148"/>
      <c r="R307" s="148"/>
    </row>
    <row r="308" spans="2:32" s="18" customFormat="1" ht="13.8" thickBot="1" x14ac:dyDescent="0.3">
      <c r="B308" s="41"/>
      <c r="C308" s="41"/>
      <c r="D308" s="41"/>
      <c r="E308" s="41"/>
      <c r="F308" s="41"/>
      <c r="G308" s="41"/>
      <c r="H308" s="41"/>
      <c r="I308" s="33"/>
      <c r="J308" s="41"/>
      <c r="K308" s="41"/>
      <c r="L308" s="41"/>
      <c r="O308" s="15"/>
      <c r="P308" s="28"/>
      <c r="Q308" s="28"/>
      <c r="R308" s="19"/>
    </row>
    <row r="309" spans="2:32" s="18" customFormat="1" x14ac:dyDescent="0.25">
      <c r="B309" s="12" t="s">
        <v>295</v>
      </c>
      <c r="C309" s="165"/>
      <c r="D309" s="166"/>
      <c r="E309" s="166"/>
      <c r="F309" s="166"/>
      <c r="G309" s="166"/>
      <c r="H309" s="166"/>
      <c r="I309" s="167"/>
      <c r="J309" s="41"/>
      <c r="K309" s="41"/>
      <c r="L309" s="41"/>
      <c r="O309" s="15"/>
      <c r="P309" s="28"/>
      <c r="Q309" s="28"/>
      <c r="R309" s="19"/>
    </row>
    <row r="310" spans="2:32" s="18" customFormat="1" x14ac:dyDescent="0.25">
      <c r="B310" s="9"/>
      <c r="C310" s="168"/>
      <c r="D310" s="169"/>
      <c r="E310" s="169"/>
      <c r="F310" s="169"/>
      <c r="G310" s="169"/>
      <c r="H310" s="169"/>
      <c r="I310" s="170"/>
      <c r="J310" s="40"/>
      <c r="K310" s="40"/>
      <c r="L310" s="40"/>
      <c r="M310" s="14"/>
      <c r="N310" s="14"/>
      <c r="O310" s="23"/>
      <c r="P310" s="28"/>
      <c r="Q310" s="28"/>
      <c r="R310" s="19"/>
      <c r="T310" s="30"/>
    </row>
    <row r="311" spans="2:32" s="18" customFormat="1" ht="15" customHeight="1" thickBot="1" x14ac:dyDescent="0.3">
      <c r="B311" s="9"/>
      <c r="C311" s="171"/>
      <c r="D311" s="172"/>
      <c r="E311" s="172"/>
      <c r="F311" s="172"/>
      <c r="G311" s="172"/>
      <c r="H311" s="172"/>
      <c r="I311" s="173"/>
      <c r="J311" s="40"/>
      <c r="K311" s="40"/>
      <c r="L311" s="40"/>
      <c r="M311" s="14"/>
      <c r="N311" s="14"/>
      <c r="O311" s="23"/>
      <c r="P311" s="28"/>
      <c r="Q311" s="28"/>
      <c r="R311" s="19"/>
      <c r="T311" s="30"/>
    </row>
    <row r="312" spans="2:32" s="18" customFormat="1" ht="13.5" customHeight="1" x14ac:dyDescent="0.25">
      <c r="B312" s="41"/>
      <c r="C312" s="41"/>
      <c r="D312" s="41"/>
      <c r="E312" s="41"/>
      <c r="F312" s="41"/>
      <c r="G312" s="41"/>
      <c r="H312" s="41"/>
      <c r="I312" s="33"/>
      <c r="J312" s="40"/>
      <c r="K312" s="40"/>
      <c r="L312" s="40"/>
      <c r="M312" s="14"/>
      <c r="N312" s="14"/>
      <c r="O312" s="23"/>
      <c r="P312" s="28"/>
      <c r="Q312" s="28"/>
      <c r="R312" s="19"/>
      <c r="T312" s="30"/>
    </row>
    <row r="313" spans="2:32" s="18" customFormat="1" ht="13.5" customHeight="1" x14ac:dyDescent="0.25">
      <c r="B313" s="41"/>
      <c r="C313" s="41"/>
      <c r="D313" s="41"/>
      <c r="E313" s="41"/>
      <c r="F313" s="41"/>
      <c r="G313" s="41"/>
      <c r="H313" s="41"/>
      <c r="I313" s="41"/>
      <c r="J313" s="41"/>
      <c r="K313" s="41"/>
      <c r="L313" s="41"/>
      <c r="M313" s="14"/>
      <c r="N313" s="14"/>
      <c r="O313" s="15"/>
      <c r="P313" s="16"/>
      <c r="Q313" s="16"/>
      <c r="R313" s="19"/>
      <c r="T313" s="30"/>
    </row>
    <row r="314" spans="2:32" s="18" customFormat="1" ht="13.5" customHeight="1" x14ac:dyDescent="0.25">
      <c r="B314" s="9"/>
      <c r="C314" s="9"/>
      <c r="D314" s="9"/>
      <c r="E314" s="9"/>
      <c r="F314" s="9"/>
      <c r="G314" s="9"/>
      <c r="H314" s="9"/>
      <c r="I314" s="9"/>
      <c r="J314" s="9"/>
      <c r="K314" s="9"/>
      <c r="L314" s="9"/>
      <c r="M314" s="14"/>
      <c r="N314" s="14"/>
      <c r="O314" s="15"/>
      <c r="P314" s="15"/>
      <c r="Q314" s="15"/>
      <c r="R314" s="19"/>
      <c r="T314" s="30"/>
    </row>
    <row r="315" spans="2:32" ht="13.5" customHeight="1" x14ac:dyDescent="0.25">
      <c r="C315" s="9"/>
      <c r="D315" s="9"/>
      <c r="E315" s="9"/>
      <c r="F315" s="9"/>
      <c r="G315" s="9"/>
      <c r="H315" s="9"/>
      <c r="I315" s="9"/>
      <c r="J315" s="9"/>
      <c r="K315" s="9"/>
      <c r="L315" s="9"/>
      <c r="R315" s="16"/>
    </row>
    <row r="316" spans="2:32" ht="13.5" customHeight="1" x14ac:dyDescent="0.25">
      <c r="C316" s="9"/>
      <c r="D316" s="9"/>
      <c r="E316" s="9"/>
      <c r="F316" s="9"/>
      <c r="G316" s="9"/>
      <c r="H316" s="9"/>
      <c r="I316" s="9"/>
      <c r="J316" s="9"/>
      <c r="K316" s="9"/>
      <c r="L316" s="9"/>
      <c r="R316" s="16"/>
    </row>
    <row r="317" spans="2:32" ht="13.5" customHeight="1" x14ac:dyDescent="0.25">
      <c r="R317" s="16"/>
    </row>
    <row r="318" spans="2:32" x14ac:dyDescent="0.25">
      <c r="B318" s="14"/>
      <c r="C318" s="14"/>
      <c r="D318" s="14"/>
      <c r="E318" s="14"/>
      <c r="F318" s="14"/>
      <c r="G318" s="14"/>
      <c r="H318" s="14"/>
      <c r="I318" s="14"/>
      <c r="J318" s="14"/>
      <c r="K318" s="14"/>
      <c r="L318" s="14"/>
      <c r="O318" s="14"/>
      <c r="P318" s="14"/>
      <c r="Q318" s="14"/>
      <c r="R318" s="16"/>
      <c r="T318" s="14"/>
    </row>
    <row r="319" spans="2:32" x14ac:dyDescent="0.25">
      <c r="B319" s="14"/>
      <c r="C319" s="14"/>
      <c r="D319" s="14"/>
      <c r="E319" s="14"/>
      <c r="F319" s="14"/>
      <c r="G319" s="14"/>
      <c r="H319" s="14"/>
      <c r="I319" s="14"/>
      <c r="J319" s="14"/>
      <c r="K319" s="14"/>
      <c r="L319" s="14"/>
      <c r="O319" s="14"/>
      <c r="P319" s="14"/>
      <c r="Q319" s="14"/>
      <c r="R319" s="16"/>
      <c r="T319" s="14"/>
    </row>
    <row r="320" spans="2:32" x14ac:dyDescent="0.25">
      <c r="B320" s="14"/>
      <c r="C320" s="14"/>
      <c r="D320" s="14"/>
      <c r="E320" s="14"/>
      <c r="F320" s="14"/>
      <c r="G320" s="14"/>
      <c r="H320" s="14"/>
      <c r="I320" s="14"/>
      <c r="J320" s="14"/>
      <c r="K320" s="14"/>
      <c r="L320" s="14"/>
      <c r="O320" s="14"/>
      <c r="P320" s="14"/>
      <c r="Q320" s="14"/>
      <c r="R320" s="16"/>
      <c r="T320" s="14"/>
    </row>
    <row r="321" spans="2:20" x14ac:dyDescent="0.25">
      <c r="B321" s="14"/>
      <c r="C321" s="14"/>
      <c r="D321" s="14"/>
      <c r="E321" s="14"/>
      <c r="F321" s="14"/>
      <c r="G321" s="14"/>
      <c r="H321" s="14"/>
      <c r="I321" s="14"/>
      <c r="J321" s="14"/>
      <c r="K321" s="14"/>
      <c r="L321" s="14"/>
      <c r="O321" s="14"/>
      <c r="P321" s="14"/>
      <c r="Q321" s="14"/>
      <c r="R321" s="16"/>
      <c r="T321" s="14"/>
    </row>
    <row r="322" spans="2:20" x14ac:dyDescent="0.25">
      <c r="B322" s="14"/>
      <c r="C322" s="39"/>
      <c r="D322" s="14"/>
      <c r="E322" s="14"/>
      <c r="F322" s="14"/>
      <c r="G322" s="14"/>
      <c r="H322" s="14"/>
      <c r="I322" s="14"/>
      <c r="J322" s="14"/>
      <c r="K322" s="14"/>
      <c r="L322" s="14"/>
      <c r="O322" s="14"/>
      <c r="P322" s="14"/>
      <c r="Q322" s="14"/>
      <c r="R322" s="16"/>
      <c r="T322" s="14"/>
    </row>
    <row r="323" spans="2:20" x14ac:dyDescent="0.25">
      <c r="B323" s="14"/>
      <c r="C323" s="14"/>
      <c r="D323" s="14"/>
      <c r="E323" s="14"/>
      <c r="F323" s="14"/>
      <c r="G323" s="14"/>
      <c r="H323" s="14"/>
      <c r="I323" s="14"/>
      <c r="J323" s="14"/>
      <c r="K323" s="14"/>
      <c r="L323" s="14"/>
      <c r="O323" s="14"/>
      <c r="P323" s="14"/>
      <c r="Q323" s="14"/>
      <c r="R323" s="16"/>
      <c r="T323" s="14"/>
    </row>
    <row r="324" spans="2:20" x14ac:dyDescent="0.25">
      <c r="B324" s="14"/>
      <c r="C324" s="14"/>
      <c r="D324" s="14"/>
      <c r="E324" s="14"/>
      <c r="F324" s="14"/>
      <c r="G324" s="14"/>
      <c r="H324" s="14"/>
      <c r="I324" s="14"/>
      <c r="J324" s="14"/>
      <c r="K324" s="14"/>
      <c r="L324" s="14"/>
      <c r="O324" s="14"/>
      <c r="P324" s="14"/>
      <c r="Q324" s="14"/>
      <c r="R324" s="16"/>
      <c r="T324" s="14"/>
    </row>
    <row r="325" spans="2:20" x14ac:dyDescent="0.25">
      <c r="B325" s="14"/>
      <c r="C325" s="14"/>
      <c r="D325" s="14"/>
      <c r="E325" s="14"/>
      <c r="F325" s="14"/>
      <c r="G325" s="14"/>
      <c r="H325" s="14"/>
      <c r="I325" s="14"/>
      <c r="J325" s="14"/>
      <c r="K325" s="14"/>
      <c r="L325" s="14"/>
      <c r="O325" s="14"/>
      <c r="P325" s="14"/>
      <c r="Q325" s="14"/>
      <c r="R325" s="16"/>
      <c r="T325" s="14"/>
    </row>
    <row r="326" spans="2:20" ht="26.4" x14ac:dyDescent="0.25">
      <c r="B326" s="14"/>
      <c r="C326" s="14"/>
      <c r="D326" s="14"/>
      <c r="E326" s="14"/>
      <c r="F326" s="14"/>
      <c r="G326" s="14"/>
      <c r="H326" s="14"/>
      <c r="I326" s="14"/>
      <c r="J326" s="14"/>
      <c r="K326" s="14"/>
      <c r="L326" s="14"/>
      <c r="O326" s="14"/>
      <c r="P326" s="14"/>
      <c r="Q326" s="14"/>
      <c r="R326" s="37" t="s">
        <v>130</v>
      </c>
      <c r="T326" s="14"/>
    </row>
    <row r="327" spans="2:20" ht="26.4" x14ac:dyDescent="0.25">
      <c r="B327" s="14"/>
      <c r="C327" s="14"/>
      <c r="D327" s="14"/>
      <c r="E327" s="14"/>
      <c r="F327" s="14"/>
      <c r="G327" s="14"/>
      <c r="H327" s="14"/>
      <c r="I327" s="14"/>
      <c r="J327" s="14"/>
      <c r="K327" s="14"/>
      <c r="L327" s="14"/>
      <c r="O327" s="14"/>
      <c r="P327" s="14"/>
      <c r="Q327" s="14"/>
      <c r="R327" s="37" t="s">
        <v>27</v>
      </c>
      <c r="T327" s="14"/>
    </row>
    <row r="328" spans="2:20" x14ac:dyDescent="0.25">
      <c r="B328" s="14"/>
      <c r="C328" s="14"/>
      <c r="D328" s="14"/>
      <c r="E328" s="14"/>
      <c r="F328" s="14"/>
      <c r="G328" s="14"/>
      <c r="H328" s="14"/>
      <c r="I328" s="14"/>
      <c r="J328" s="14"/>
      <c r="K328" s="14"/>
      <c r="L328" s="14"/>
      <c r="O328" s="14"/>
      <c r="P328" s="14"/>
      <c r="Q328" s="14"/>
      <c r="R328" s="37" t="s">
        <v>63</v>
      </c>
      <c r="T328" s="14"/>
    </row>
    <row r="329" spans="2:20" x14ac:dyDescent="0.25">
      <c r="B329" s="14"/>
      <c r="C329" s="14"/>
      <c r="D329" s="14"/>
      <c r="E329" s="14"/>
      <c r="F329" s="14"/>
      <c r="G329" s="14"/>
      <c r="H329" s="14"/>
      <c r="I329" s="14"/>
      <c r="J329" s="14"/>
      <c r="K329" s="14"/>
      <c r="L329" s="14"/>
      <c r="O329" s="14"/>
      <c r="P329" s="14"/>
      <c r="Q329" s="14"/>
      <c r="R329" s="37" t="s">
        <v>31</v>
      </c>
      <c r="T329" s="14"/>
    </row>
    <row r="330" spans="2:20" x14ac:dyDescent="0.25">
      <c r="B330" s="14"/>
      <c r="C330" s="14"/>
      <c r="D330" s="14"/>
      <c r="E330" s="14"/>
      <c r="F330" s="14"/>
      <c r="G330" s="14"/>
      <c r="H330" s="14"/>
      <c r="I330" s="14"/>
      <c r="J330" s="14"/>
      <c r="K330" s="14"/>
      <c r="L330" s="14"/>
      <c r="O330" s="14"/>
      <c r="P330" s="14"/>
      <c r="Q330" s="14"/>
      <c r="R330" s="19" t="s">
        <v>296</v>
      </c>
      <c r="T330" s="14"/>
    </row>
    <row r="331" spans="2:20" ht="26.4" x14ac:dyDescent="0.25">
      <c r="B331" s="14"/>
      <c r="C331" s="14"/>
      <c r="D331" s="14"/>
      <c r="E331" s="14"/>
      <c r="F331" s="14"/>
      <c r="G331" s="14"/>
      <c r="H331" s="14"/>
      <c r="I331" s="14"/>
      <c r="J331" s="14"/>
      <c r="K331" s="14"/>
      <c r="L331" s="14"/>
      <c r="O331" s="14"/>
      <c r="P331" s="14"/>
      <c r="Q331" s="14"/>
      <c r="R331" s="37" t="s">
        <v>297</v>
      </c>
      <c r="T331" s="14"/>
    </row>
    <row r="335" spans="2:20" x14ac:dyDescent="0.25">
      <c r="B335" s="49"/>
      <c r="C335" s="14"/>
      <c r="D335" s="14"/>
      <c r="E335" s="14"/>
      <c r="F335" s="14"/>
      <c r="G335" s="14"/>
      <c r="H335" s="14"/>
      <c r="I335" s="14"/>
      <c r="J335" s="14"/>
      <c r="K335" s="14"/>
      <c r="L335" s="14"/>
      <c r="O335" s="14"/>
      <c r="P335" s="14"/>
      <c r="Q335" s="14"/>
      <c r="R335" s="14"/>
      <c r="T335" s="14"/>
    </row>
  </sheetData>
  <sheetProtection formatCells="0" formatColumns="0" formatRows="0" insertHyperlinks="0" pivotTables="0"/>
  <sortState xmlns:xlrd2="http://schemas.microsoft.com/office/spreadsheetml/2017/richdata2" ref="M244:M248">
    <sortCondition ref="M244:M248"/>
  </sortState>
  <mergeCells count="40">
    <mergeCell ref="C309:I311"/>
    <mergeCell ref="B307:R307"/>
    <mergeCell ref="C244:I244"/>
    <mergeCell ref="C243:I243"/>
    <mergeCell ref="B239:R239"/>
    <mergeCell ref="B288:R288"/>
    <mergeCell ref="C261:I261"/>
    <mergeCell ref="C260:I260"/>
    <mergeCell ref="C275:I275"/>
    <mergeCell ref="C276:I276"/>
    <mergeCell ref="B274:R274"/>
    <mergeCell ref="B259:R259"/>
    <mergeCell ref="C245:I245"/>
    <mergeCell ref="C246:I246"/>
    <mergeCell ref="B242:R242"/>
    <mergeCell ref="B230:R230"/>
    <mergeCell ref="C97:I97"/>
    <mergeCell ref="C98:I98"/>
    <mergeCell ref="C99:I99"/>
    <mergeCell ref="C100:I100"/>
    <mergeCell ref="B152:R152"/>
    <mergeCell ref="O198:O199"/>
    <mergeCell ref="B102:R102"/>
    <mergeCell ref="B121:R121"/>
    <mergeCell ref="B132:R132"/>
    <mergeCell ref="B181:R181"/>
    <mergeCell ref="B208:R208"/>
    <mergeCell ref="B214:R214"/>
    <mergeCell ref="B222:R222"/>
    <mergeCell ref="B2:L2"/>
    <mergeCell ref="C9:L9"/>
    <mergeCell ref="C10:L10"/>
    <mergeCell ref="C11:L11"/>
    <mergeCell ref="B6:R6"/>
    <mergeCell ref="C28:L28"/>
    <mergeCell ref="B32:R32"/>
    <mergeCell ref="B54:R54"/>
    <mergeCell ref="B85:R85"/>
    <mergeCell ref="B30:O30"/>
    <mergeCell ref="B72:R72"/>
  </mergeCells>
  <phoneticPr fontId="3" type="noConversion"/>
  <conditionalFormatting sqref="R26">
    <cfRule type="expression" dxfId="0" priority="336">
      <formula>#REF!&lt;100%</formula>
    </cfRule>
  </conditionalFormatting>
  <conditionalFormatting sqref="T38:T39">
    <cfRule type="colorScale" priority="1">
      <colorScale>
        <cfvo type="min"/>
        <cfvo type="percentile" val="50"/>
        <cfvo type="max"/>
        <color rgb="FFF8696B"/>
        <color rgb="FFFFEB84"/>
        <color rgb="FF63BE7B"/>
      </colorScale>
    </cfRule>
  </conditionalFormatting>
  <conditionalFormatting sqref="T54:T62 V31:X31 U31:U33 T9:T16 T22:T35 Q20:Q21 T37">
    <cfRule type="colorScale" priority="1578">
      <colorScale>
        <cfvo type="min"/>
        <cfvo type="percentile" val="50"/>
        <cfvo type="max"/>
        <color rgb="FFF8696B"/>
        <color rgb="FFFFEB84"/>
        <color rgb="FF63BE7B"/>
      </colorScale>
    </cfRule>
  </conditionalFormatting>
  <dataValidations count="10">
    <dataValidation type="list" allowBlank="1" showInputMessage="1" showErrorMessage="1" sqref="C28:L28" xr:uid="{00000000-0002-0000-0100-000000000000}">
      <formula1>Currency</formula1>
    </dataValidation>
    <dataValidation type="list" allowBlank="1" showInputMessage="1" showErrorMessage="1" error="Please select from the drop down list. Do not attempt to enter your own text" sqref="C83 F23 I23 L23 O23 C23 R23 C175 F175 I175 C179 F179 I179 L198 L179 F266 L266 C78 C14 C172 C257 F257 I257 L257 F206 I206 C206 L202 C170 C235 L44 L175 O175 R175 O257 F18 I18 L18 O18 R18 U18 X18 C18 F44 C44" xr:uid="{00000000-0002-0000-0100-000001000000}">
      <formula1>NO</formula1>
    </dataValidation>
    <dataValidation type="list" allowBlank="1" showInputMessage="1" showErrorMessage="1" error="Please select from the drop down list. Do not attempt to enter your own text" sqref="I89:I96 C244:C246 C89:C100 C276 C261" xr:uid="{00000000-0002-0000-0100-000002000000}">
      <formula1>Product</formula1>
    </dataValidation>
    <dataValidation type="list" allowBlank="1" showInputMessage="1" showErrorMessage="1" sqref="C279 F279 I279 L279 C62 C70 F70 I70" xr:uid="{00000000-0002-0000-0100-000003000000}">
      <formula1>NO</formula1>
    </dataValidation>
    <dataValidation type="custom" allowBlank="1" showInputMessage="1" showErrorMessage="1" sqref="C104:C107 F104:F107 I104:I107 L104:L107 C109:C112 F109:F112 I109:I112 L109:L112 C114:C117 F114:F117 I114:I117 L114:L117 L119 I123:I130 L123:L130 C123:C130 L141:L142 L146:L147 C254 C211:C212 F211:F212 I211:I212 L211:L212 C217:C220 F217:F220 I217:I220 L217:L220 C225:C228 F225:F228 I225:I228 L225:L228 C269:C272 F269:F272 I269:I272 L269:L272 I285:I286 C285:C286 L168 C75:C76 F75:F76 I75:I76 L75:L76 F296:F298 I296:I298 L296:L298 F57:F60 I144 C249:C250 C237 F254 I254 L254 I200 C166 F233 F144 C296:C298 L199:L200 I233 C200 F200 I252 F252 C252 C282 F282 I282 L282 F249:F250 I249:I250 L249:L250 L144 L252 L203 L233 L57:L60 I57:I60 L134:L139 I134:I139 F134:F139 C134:C139 C57:C60 F162:F163 L165:L166 I162:I163 C144 F123:F130 C162:C163 L162:L163 F285:F286 L285:L286 F155:F160 C155:C160 I155:I160 C233 L155:L160 L263 F184:F195 I184:I195 C184:C195 L184:L196" xr:uid="{00000000-0002-0000-0100-000004000000}">
      <formula1>ISNUMBER(C57)</formula1>
    </dataValidation>
    <dataValidation type="decimal" allowBlank="1" showInputMessage="1" showErrorMessage="1" sqref="O26 R26 C79 C26 F26 I26 L26 C301 F301 I301 L301 U176 C63:C64 C176 F176 I176 C171 C81 R176 L67 C67 I67 L176 O176 F67" xr:uid="{00000000-0002-0000-0100-000005000000}">
      <formula1>0</formula1>
      <formula2>1</formula2>
    </dataValidation>
    <dataValidation allowBlank="1" showInputMessage="1" showErrorMessage="1" prompt="Select the cell to the left to activate the drop-down menu" sqref="D23 G23 J23 M23 P23 S23 J276 D175 G175 J175 J179 D179 G179 M198 M179 G266 M266 D279 G279 J279 M279 D83 D78 D62 P47 M44 J89:J96 M28 D172 J244:J246 D257 J206 G206 J70 G70 Y18 D17:D18 G257 J257 M257 D206 M202 G35 D170 D292 D150 G150 J150 M150 P150 D235 J35 M35 P35 D35 V35 D89:D96 M175 P175 S175 G18 J18 M18 P18 D70 P257 S18 V18 D39 G39 J39 M39 Y35 S39 D41 D44 G44 D14:D15 P39 D47 G47 J47 M47 J261 S35 V39 Y39" xr:uid="{00000000-0002-0000-0100-000006000000}"/>
    <dataValidation type="list" allowBlank="1" showInputMessage="1" showErrorMessage="1" sqref="C47 F47 I47 L47 O47" xr:uid="{00000000-0002-0000-0100-000007000000}">
      <formula1>"ID theft,SIM swap,Agent fraud,Consumer fraud,Other(s)"</formula1>
    </dataValidation>
    <dataValidation type="list" allowBlank="1" showInputMessage="1" showErrorMessage="1" error="Please select from the drop down list. Do not attempt to enter your own text" sqref="F35 I35 L35 O35 R35 U35 C35 X35" xr:uid="{00000000-0002-0000-0100-000008000000}">
      <formula1>"Clear, Not clear"</formula1>
    </dataValidation>
    <dataValidation type="list" allowBlank="1" showInputMessage="1" showErrorMessage="1" error="Please select from the drop down list. Do not attempt to enter your own text" sqref="C41" xr:uid="{00000000-0002-0000-0100-000009000000}">
      <formula1>"Yes - regulations permit e-KYC, Yes - regulations don't permit e-KYC, Yes - other, No e-KYC infrastructure exists"</formula1>
    </dataValidation>
  </dataValidations>
  <pageMargins left="0.75" right="0.75" top="1" bottom="1" header="0.5" footer="0.5"/>
  <pageSetup scale="60" orientation="landscape" r:id="rId1"/>
  <headerFooter alignWithMargins="0"/>
  <ignoredErrors>
    <ignoredError sqref="O243:O244" evalError="1"/>
    <ignoredError sqref="O28" unlockedFormula="1"/>
  </ignoredError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error="Please select from the drop down list. Do not attempt to enter your own text" xr:uid="{00000000-0002-0000-0100-00000A000000}">
          <x14:formula1>
            <xm:f>List!$C$152:$C$154</xm:f>
          </x14:formula1>
          <xm:sqref>C15</xm:sqref>
        </x14:dataValidation>
        <x14:dataValidation type="list" allowBlank="1" showInputMessage="1" showErrorMessage="1" xr:uid="{00000000-0002-0000-0100-00000B000000}">
          <x14:formula1>
            <xm:f>List!$C$169:$C$171</xm:f>
          </x14:formula1>
          <xm:sqref>C39 F39 I39 L39 O39 R39 U39 X39</xm:sqref>
        </x14:dataValidation>
        <x14:dataValidation type="list" allowBlank="1" showInputMessage="1" showErrorMessage="1" xr:uid="{00000000-0002-0000-0100-00000C000000}">
          <x14:formula1>
            <xm:f>List!$C$63:$C$67</xm:f>
          </x14:formula1>
          <xm:sqref>C292</xm:sqref>
        </x14:dataValidation>
        <x14:dataValidation type="list" allowBlank="1" showInputMessage="1" showErrorMessage="1" error="Please select from the drop down list. Do not attempt to enter your own text" xr:uid="{00000000-0002-0000-0100-00000D000000}">
          <x14:formula1>
            <xm:f>List!$C$174:$C$184</xm:f>
          </x14:formula1>
          <xm:sqref>C150 F150 I150 L150 O150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94"/>
  <sheetViews>
    <sheetView workbookViewId="0"/>
  </sheetViews>
  <sheetFormatPr defaultColWidth="8.5546875" defaultRowHeight="13.2" x14ac:dyDescent="0.25"/>
  <cols>
    <col min="1" max="1" width="59" style="50" bestFit="1" customWidth="1"/>
    <col min="2" max="2" width="8.5546875" style="50"/>
    <col min="3" max="3" width="58" style="50" customWidth="1"/>
    <col min="4" max="4" width="8.5546875" style="50"/>
    <col min="5" max="5" width="55.5546875" style="50" customWidth="1"/>
    <col min="6" max="16384" width="8.5546875" style="50"/>
  </cols>
  <sheetData>
    <row r="1" spans="1:3" x14ac:dyDescent="0.25">
      <c r="A1" s="2" t="s">
        <v>298</v>
      </c>
      <c r="C1" s="50" t="s">
        <v>299</v>
      </c>
    </row>
    <row r="2" spans="1:3" x14ac:dyDescent="0.25">
      <c r="A2" s="2" t="s">
        <v>300</v>
      </c>
      <c r="C2" s="50" t="s">
        <v>301</v>
      </c>
    </row>
    <row r="3" spans="1:3" x14ac:dyDescent="0.25">
      <c r="A3" s="2" t="s">
        <v>302</v>
      </c>
    </row>
    <row r="4" spans="1:3" x14ac:dyDescent="0.25">
      <c r="A4" s="2" t="s">
        <v>303</v>
      </c>
      <c r="C4" s="50" t="s">
        <v>304</v>
      </c>
    </row>
    <row r="5" spans="1:3" x14ac:dyDescent="0.25">
      <c r="A5" s="2" t="s">
        <v>305</v>
      </c>
      <c r="C5" s="50" t="s">
        <v>282</v>
      </c>
    </row>
    <row r="6" spans="1:3" x14ac:dyDescent="0.25">
      <c r="A6" s="2" t="s">
        <v>306</v>
      </c>
      <c r="C6" s="50" t="s">
        <v>281</v>
      </c>
    </row>
    <row r="7" spans="1:3" x14ac:dyDescent="0.25">
      <c r="A7" s="2" t="s">
        <v>307</v>
      </c>
      <c r="C7" s="50" t="s">
        <v>308</v>
      </c>
    </row>
    <row r="8" spans="1:3" x14ac:dyDescent="0.25">
      <c r="A8" s="2" t="s">
        <v>309</v>
      </c>
      <c r="C8" s="50" t="s">
        <v>310</v>
      </c>
    </row>
    <row r="9" spans="1:3" x14ac:dyDescent="0.25">
      <c r="A9" s="2" t="s">
        <v>311</v>
      </c>
    </row>
    <row r="10" spans="1:3" x14ac:dyDescent="0.25">
      <c r="A10" s="2" t="s">
        <v>312</v>
      </c>
      <c r="C10" s="51" t="s">
        <v>313</v>
      </c>
    </row>
    <row r="11" spans="1:3" x14ac:dyDescent="0.25">
      <c r="A11" s="2" t="s">
        <v>314</v>
      </c>
      <c r="C11" s="51" t="s">
        <v>315</v>
      </c>
    </row>
    <row r="12" spans="1:3" x14ac:dyDescent="0.25">
      <c r="A12" s="2" t="s">
        <v>316</v>
      </c>
      <c r="C12" s="51" t="s">
        <v>317</v>
      </c>
    </row>
    <row r="13" spans="1:3" x14ac:dyDescent="0.25">
      <c r="A13" s="2" t="s">
        <v>318</v>
      </c>
      <c r="C13" s="51" t="s">
        <v>319</v>
      </c>
    </row>
    <row r="14" spans="1:3" x14ac:dyDescent="0.25">
      <c r="A14" s="2" t="s">
        <v>320</v>
      </c>
      <c r="C14" s="51" t="s">
        <v>321</v>
      </c>
    </row>
    <row r="15" spans="1:3" x14ac:dyDescent="0.25">
      <c r="A15" s="2" t="s">
        <v>322</v>
      </c>
    </row>
    <row r="16" spans="1:3" x14ac:dyDescent="0.25">
      <c r="A16" s="2" t="s">
        <v>323</v>
      </c>
      <c r="C16" s="51" t="s">
        <v>299</v>
      </c>
    </row>
    <row r="17" spans="1:5" x14ac:dyDescent="0.25">
      <c r="A17" s="2" t="s">
        <v>324</v>
      </c>
      <c r="C17" s="51" t="s">
        <v>325</v>
      </c>
    </row>
    <row r="18" spans="1:5" x14ac:dyDescent="0.25">
      <c r="A18" s="2" t="s">
        <v>326</v>
      </c>
      <c r="C18" s="51" t="s">
        <v>327</v>
      </c>
    </row>
    <row r="19" spans="1:5" x14ac:dyDescent="0.25">
      <c r="A19" s="2" t="s">
        <v>328</v>
      </c>
    </row>
    <row r="20" spans="1:5" x14ac:dyDescent="0.25">
      <c r="A20" s="2" t="s">
        <v>329</v>
      </c>
      <c r="C20" s="51" t="s">
        <v>299</v>
      </c>
    </row>
    <row r="21" spans="1:5" x14ac:dyDescent="0.25">
      <c r="A21" s="2" t="s">
        <v>330</v>
      </c>
      <c r="C21" s="51" t="s">
        <v>301</v>
      </c>
    </row>
    <row r="22" spans="1:5" x14ac:dyDescent="0.25">
      <c r="A22" s="2" t="s">
        <v>331</v>
      </c>
      <c r="C22" s="51" t="s">
        <v>332</v>
      </c>
    </row>
    <row r="23" spans="1:5" x14ac:dyDescent="0.25">
      <c r="A23" s="2" t="s">
        <v>333</v>
      </c>
    </row>
    <row r="24" spans="1:5" x14ac:dyDescent="0.25">
      <c r="A24" s="2" t="s">
        <v>334</v>
      </c>
      <c r="C24" s="51" t="s">
        <v>299</v>
      </c>
    </row>
    <row r="25" spans="1:5" x14ac:dyDescent="0.25">
      <c r="A25" s="2" t="s">
        <v>335</v>
      </c>
      <c r="C25" s="51" t="s">
        <v>301</v>
      </c>
    </row>
    <row r="26" spans="1:5" x14ac:dyDescent="0.25">
      <c r="A26" s="2" t="s">
        <v>336</v>
      </c>
      <c r="C26" s="51" t="s">
        <v>337</v>
      </c>
      <c r="E26" s="53"/>
    </row>
    <row r="27" spans="1:5" x14ac:dyDescent="0.25">
      <c r="A27" s="2" t="s">
        <v>338</v>
      </c>
    </row>
    <row r="28" spans="1:5" x14ac:dyDescent="0.25">
      <c r="A28" s="2" t="s">
        <v>339</v>
      </c>
      <c r="E28" s="53"/>
    </row>
    <row r="29" spans="1:5" x14ac:dyDescent="0.25">
      <c r="A29" s="2" t="s">
        <v>340</v>
      </c>
      <c r="E29" s="53"/>
    </row>
    <row r="30" spans="1:5" x14ac:dyDescent="0.25">
      <c r="A30" s="2" t="s">
        <v>341</v>
      </c>
      <c r="E30" s="54"/>
    </row>
    <row r="31" spans="1:5" x14ac:dyDescent="0.25">
      <c r="A31" s="2" t="s">
        <v>342</v>
      </c>
      <c r="C31" s="16" t="s">
        <v>343</v>
      </c>
    </row>
    <row r="32" spans="1:5" x14ac:dyDescent="0.25">
      <c r="A32" s="2" t="s">
        <v>344</v>
      </c>
      <c r="C32" s="52" t="s">
        <v>345</v>
      </c>
      <c r="E32" s="55"/>
    </row>
    <row r="33" spans="1:5" x14ac:dyDescent="0.25">
      <c r="A33" s="2" t="s">
        <v>346</v>
      </c>
      <c r="C33" s="52" t="s">
        <v>347</v>
      </c>
      <c r="E33" s="55"/>
    </row>
    <row r="34" spans="1:5" x14ac:dyDescent="0.25">
      <c r="A34" s="2" t="s">
        <v>348</v>
      </c>
      <c r="C34" s="55" t="s">
        <v>349</v>
      </c>
      <c r="E34" s="55"/>
    </row>
    <row r="35" spans="1:5" x14ac:dyDescent="0.25">
      <c r="A35" s="2" t="s">
        <v>350</v>
      </c>
      <c r="C35" s="55" t="s">
        <v>351</v>
      </c>
      <c r="E35" s="55"/>
    </row>
    <row r="36" spans="1:5" x14ac:dyDescent="0.25">
      <c r="A36" s="2" t="s">
        <v>352</v>
      </c>
      <c r="C36" s="55" t="s">
        <v>353</v>
      </c>
      <c r="E36" s="52"/>
    </row>
    <row r="37" spans="1:5" x14ac:dyDescent="0.25">
      <c r="A37" s="2" t="s">
        <v>354</v>
      </c>
      <c r="C37" s="52" t="s">
        <v>355</v>
      </c>
      <c r="E37" s="55"/>
    </row>
    <row r="38" spans="1:5" x14ac:dyDescent="0.25">
      <c r="A38" s="2" t="s">
        <v>356</v>
      </c>
      <c r="C38" s="55" t="s">
        <v>357</v>
      </c>
      <c r="E38" s="52"/>
    </row>
    <row r="39" spans="1:5" x14ac:dyDescent="0.25">
      <c r="A39" s="2" t="s">
        <v>358</v>
      </c>
      <c r="C39" s="52" t="s">
        <v>359</v>
      </c>
      <c r="E39" s="52"/>
    </row>
    <row r="40" spans="1:5" x14ac:dyDescent="0.25">
      <c r="A40" s="2" t="s">
        <v>360</v>
      </c>
      <c r="C40" s="52" t="s">
        <v>361</v>
      </c>
      <c r="E40" s="52"/>
    </row>
    <row r="41" spans="1:5" x14ac:dyDescent="0.25">
      <c r="A41" s="2" t="s">
        <v>362</v>
      </c>
      <c r="C41" s="52" t="s">
        <v>363</v>
      </c>
      <c r="E41" s="52"/>
    </row>
    <row r="42" spans="1:5" x14ac:dyDescent="0.25">
      <c r="A42" s="2" t="s">
        <v>364</v>
      </c>
      <c r="C42" s="52" t="s">
        <v>365</v>
      </c>
    </row>
    <row r="43" spans="1:5" x14ac:dyDescent="0.25">
      <c r="A43" s="2" t="s">
        <v>366</v>
      </c>
      <c r="C43" s="52"/>
    </row>
    <row r="44" spans="1:5" x14ac:dyDescent="0.25">
      <c r="A44" s="2" t="s">
        <v>367</v>
      </c>
      <c r="C44" s="52"/>
    </row>
    <row r="45" spans="1:5" x14ac:dyDescent="0.25">
      <c r="A45" s="2" t="s">
        <v>368</v>
      </c>
      <c r="C45" s="56"/>
    </row>
    <row r="46" spans="1:5" x14ac:dyDescent="0.25">
      <c r="A46" s="2" t="s">
        <v>369</v>
      </c>
      <c r="C46" s="52" t="s">
        <v>370</v>
      </c>
      <c r="E46" s="53"/>
    </row>
    <row r="47" spans="1:5" x14ac:dyDescent="0.25">
      <c r="A47" s="2" t="s">
        <v>371</v>
      </c>
      <c r="C47" s="52" t="s">
        <v>372</v>
      </c>
      <c r="E47" s="53"/>
    </row>
    <row r="48" spans="1:5" x14ac:dyDescent="0.25">
      <c r="A48" s="2" t="s">
        <v>373</v>
      </c>
      <c r="C48" s="52" t="s">
        <v>374</v>
      </c>
      <c r="E48" s="53"/>
    </row>
    <row r="49" spans="1:3" x14ac:dyDescent="0.25">
      <c r="A49" s="2" t="s">
        <v>375</v>
      </c>
      <c r="C49" s="53" t="s">
        <v>376</v>
      </c>
    </row>
    <row r="50" spans="1:3" x14ac:dyDescent="0.25">
      <c r="A50" s="2" t="s">
        <v>377</v>
      </c>
      <c r="C50" s="53" t="s">
        <v>378</v>
      </c>
    </row>
    <row r="51" spans="1:3" x14ac:dyDescent="0.25">
      <c r="A51" s="2" t="s">
        <v>379</v>
      </c>
      <c r="C51" s="53" t="s">
        <v>380</v>
      </c>
    </row>
    <row r="52" spans="1:3" x14ac:dyDescent="0.25">
      <c r="A52" s="2" t="s">
        <v>381</v>
      </c>
    </row>
    <row r="53" spans="1:3" x14ac:dyDescent="0.25">
      <c r="A53" s="2" t="s">
        <v>382</v>
      </c>
    </row>
    <row r="54" spans="1:3" x14ac:dyDescent="0.25">
      <c r="A54" s="2" t="s">
        <v>383</v>
      </c>
    </row>
    <row r="55" spans="1:3" x14ac:dyDescent="0.25">
      <c r="A55" s="2" t="s">
        <v>384</v>
      </c>
      <c r="C55" s="50" t="s">
        <v>385</v>
      </c>
    </row>
    <row r="56" spans="1:3" x14ac:dyDescent="0.25">
      <c r="A56" s="2" t="s">
        <v>386</v>
      </c>
      <c r="C56" s="50" t="s">
        <v>387</v>
      </c>
    </row>
    <row r="57" spans="1:3" x14ac:dyDescent="0.25">
      <c r="A57" s="2" t="s">
        <v>388</v>
      </c>
      <c r="C57" s="50" t="s">
        <v>389</v>
      </c>
    </row>
    <row r="58" spans="1:3" x14ac:dyDescent="0.25">
      <c r="A58" s="2" t="s">
        <v>390</v>
      </c>
      <c r="C58" s="50" t="s">
        <v>391</v>
      </c>
    </row>
    <row r="59" spans="1:3" x14ac:dyDescent="0.25">
      <c r="A59" s="2" t="s">
        <v>392</v>
      </c>
    </row>
    <row r="60" spans="1:3" x14ac:dyDescent="0.25">
      <c r="A60" s="2" t="s">
        <v>393</v>
      </c>
    </row>
    <row r="61" spans="1:3" x14ac:dyDescent="0.25">
      <c r="A61" s="2" t="s">
        <v>394</v>
      </c>
    </row>
    <row r="62" spans="1:3" x14ac:dyDescent="0.25">
      <c r="A62" s="2" t="s">
        <v>395</v>
      </c>
    </row>
    <row r="63" spans="1:3" x14ac:dyDescent="0.25">
      <c r="A63" s="2" t="s">
        <v>396</v>
      </c>
      <c r="C63" s="50" t="s">
        <v>397</v>
      </c>
    </row>
    <row r="64" spans="1:3" x14ac:dyDescent="0.25">
      <c r="A64" s="2" t="s">
        <v>398</v>
      </c>
      <c r="C64" s="50" t="s">
        <v>399</v>
      </c>
    </row>
    <row r="65" spans="1:3" x14ac:dyDescent="0.25">
      <c r="A65" s="2" t="s">
        <v>400</v>
      </c>
      <c r="C65" s="50" t="s">
        <v>401</v>
      </c>
    </row>
    <row r="66" spans="1:3" x14ac:dyDescent="0.25">
      <c r="A66" s="2" t="s">
        <v>402</v>
      </c>
      <c r="C66" s="50" t="s">
        <v>403</v>
      </c>
    </row>
    <row r="67" spans="1:3" x14ac:dyDescent="0.25">
      <c r="A67" s="2" t="s">
        <v>404</v>
      </c>
      <c r="C67" s="50" t="s">
        <v>405</v>
      </c>
    </row>
    <row r="68" spans="1:3" x14ac:dyDescent="0.25">
      <c r="A68" s="2" t="s">
        <v>406</v>
      </c>
    </row>
    <row r="69" spans="1:3" x14ac:dyDescent="0.25">
      <c r="A69" s="2" t="s">
        <v>407</v>
      </c>
    </row>
    <row r="70" spans="1:3" x14ac:dyDescent="0.25">
      <c r="A70" s="2" t="s">
        <v>408</v>
      </c>
    </row>
    <row r="71" spans="1:3" x14ac:dyDescent="0.25">
      <c r="A71" s="2" t="s">
        <v>409</v>
      </c>
      <c r="C71" s="50" t="s">
        <v>410</v>
      </c>
    </row>
    <row r="72" spans="1:3" x14ac:dyDescent="0.25">
      <c r="A72" s="2" t="s">
        <v>411</v>
      </c>
      <c r="C72" s="50" t="s">
        <v>412</v>
      </c>
    </row>
    <row r="73" spans="1:3" x14ac:dyDescent="0.25">
      <c r="A73" s="2" t="s">
        <v>413</v>
      </c>
      <c r="C73" s="50" t="s">
        <v>414</v>
      </c>
    </row>
    <row r="74" spans="1:3" x14ac:dyDescent="0.25">
      <c r="A74" s="2" t="s">
        <v>415</v>
      </c>
      <c r="C74" s="50" t="s">
        <v>416</v>
      </c>
    </row>
    <row r="75" spans="1:3" x14ac:dyDescent="0.25">
      <c r="A75" s="2" t="s">
        <v>417</v>
      </c>
      <c r="C75" s="50" t="s">
        <v>418</v>
      </c>
    </row>
    <row r="76" spans="1:3" x14ac:dyDescent="0.25">
      <c r="A76" s="2" t="s">
        <v>419</v>
      </c>
      <c r="C76" s="50" t="s">
        <v>420</v>
      </c>
    </row>
    <row r="77" spans="1:3" x14ac:dyDescent="0.25">
      <c r="A77" s="2" t="s">
        <v>421</v>
      </c>
      <c r="C77" s="50" t="s">
        <v>422</v>
      </c>
    </row>
    <row r="78" spans="1:3" x14ac:dyDescent="0.25">
      <c r="A78" s="2" t="s">
        <v>423</v>
      </c>
      <c r="C78" s="50" t="s">
        <v>424</v>
      </c>
    </row>
    <row r="79" spans="1:3" x14ac:dyDescent="0.25">
      <c r="A79" s="2" t="s">
        <v>425</v>
      </c>
      <c r="C79" s="50" t="s">
        <v>426</v>
      </c>
    </row>
    <row r="80" spans="1:3" x14ac:dyDescent="0.25">
      <c r="A80" s="2" t="s">
        <v>427</v>
      </c>
      <c r="C80" s="50" t="s">
        <v>428</v>
      </c>
    </row>
    <row r="81" spans="1:3" x14ac:dyDescent="0.25">
      <c r="A81" s="2" t="s">
        <v>429</v>
      </c>
    </row>
    <row r="82" spans="1:3" x14ac:dyDescent="0.25">
      <c r="A82" s="2" t="s">
        <v>430</v>
      </c>
    </row>
    <row r="83" spans="1:3" x14ac:dyDescent="0.25">
      <c r="A83" s="2" t="s">
        <v>431</v>
      </c>
    </row>
    <row r="84" spans="1:3" x14ac:dyDescent="0.25">
      <c r="A84" s="2" t="s">
        <v>432</v>
      </c>
      <c r="C84" s="50" t="s">
        <v>433</v>
      </c>
    </row>
    <row r="85" spans="1:3" x14ac:dyDescent="0.25">
      <c r="A85" s="2" t="s">
        <v>434</v>
      </c>
      <c r="C85" s="50" t="s">
        <v>435</v>
      </c>
    </row>
    <row r="86" spans="1:3" x14ac:dyDescent="0.25">
      <c r="A86" s="2" t="s">
        <v>436</v>
      </c>
      <c r="C86" s="50" t="s">
        <v>301</v>
      </c>
    </row>
    <row r="87" spans="1:3" x14ac:dyDescent="0.25">
      <c r="A87" s="2" t="s">
        <v>437</v>
      </c>
      <c r="C87" s="50" t="s">
        <v>438</v>
      </c>
    </row>
    <row r="88" spans="1:3" x14ac:dyDescent="0.25">
      <c r="A88" s="2" t="s">
        <v>439</v>
      </c>
    </row>
    <row r="89" spans="1:3" x14ac:dyDescent="0.25">
      <c r="A89" s="2" t="s">
        <v>440</v>
      </c>
    </row>
    <row r="90" spans="1:3" x14ac:dyDescent="0.25">
      <c r="A90" s="2" t="s">
        <v>441</v>
      </c>
    </row>
    <row r="91" spans="1:3" x14ac:dyDescent="0.25">
      <c r="A91" s="2" t="s">
        <v>442</v>
      </c>
      <c r="C91" s="50" t="s">
        <v>443</v>
      </c>
    </row>
    <row r="92" spans="1:3" x14ac:dyDescent="0.25">
      <c r="A92" s="2" t="s">
        <v>444</v>
      </c>
      <c r="C92" s="50" t="s">
        <v>445</v>
      </c>
    </row>
    <row r="93" spans="1:3" x14ac:dyDescent="0.25">
      <c r="A93" s="2" t="s">
        <v>446</v>
      </c>
      <c r="C93" s="50" t="s">
        <v>447</v>
      </c>
    </row>
    <row r="94" spans="1:3" x14ac:dyDescent="0.25">
      <c r="A94" s="2" t="s">
        <v>448</v>
      </c>
    </row>
    <row r="95" spans="1:3" x14ac:dyDescent="0.25">
      <c r="A95" s="2" t="s">
        <v>449</v>
      </c>
    </row>
    <row r="96" spans="1:3" x14ac:dyDescent="0.25">
      <c r="A96" s="2" t="s">
        <v>450</v>
      </c>
    </row>
    <row r="97" spans="1:3" x14ac:dyDescent="0.25">
      <c r="A97" s="2" t="s">
        <v>451</v>
      </c>
      <c r="C97" s="50" t="s">
        <v>452</v>
      </c>
    </row>
    <row r="98" spans="1:3" x14ac:dyDescent="0.25">
      <c r="A98" s="2" t="s">
        <v>453</v>
      </c>
      <c r="C98" s="50" t="s">
        <v>454</v>
      </c>
    </row>
    <row r="99" spans="1:3" x14ac:dyDescent="0.25">
      <c r="A99" s="2" t="s">
        <v>455</v>
      </c>
      <c r="C99" s="50" t="s">
        <v>456</v>
      </c>
    </row>
    <row r="100" spans="1:3" x14ac:dyDescent="0.25">
      <c r="A100" s="2" t="s">
        <v>457</v>
      </c>
    </row>
    <row r="101" spans="1:3" x14ac:dyDescent="0.25">
      <c r="A101" s="2" t="s">
        <v>458</v>
      </c>
    </row>
    <row r="102" spans="1:3" x14ac:dyDescent="0.25">
      <c r="A102" s="2" t="s">
        <v>459</v>
      </c>
      <c r="C102" s="50" t="s">
        <v>460</v>
      </c>
    </row>
    <row r="103" spans="1:3" x14ac:dyDescent="0.25">
      <c r="A103" s="2" t="s">
        <v>461</v>
      </c>
    </row>
    <row r="104" spans="1:3" x14ac:dyDescent="0.25">
      <c r="A104" s="2" t="s">
        <v>462</v>
      </c>
    </row>
    <row r="105" spans="1:3" x14ac:dyDescent="0.25">
      <c r="A105" s="2" t="s">
        <v>463</v>
      </c>
      <c r="C105" s="50" t="s">
        <v>464</v>
      </c>
    </row>
    <row r="106" spans="1:3" x14ac:dyDescent="0.25">
      <c r="A106" s="2" t="s">
        <v>465</v>
      </c>
      <c r="C106" s="50" t="s">
        <v>466</v>
      </c>
    </row>
    <row r="107" spans="1:3" x14ac:dyDescent="0.25">
      <c r="A107" s="2" t="s">
        <v>467</v>
      </c>
      <c r="C107" s="50" t="s">
        <v>468</v>
      </c>
    </row>
    <row r="108" spans="1:3" x14ac:dyDescent="0.25">
      <c r="A108" s="2" t="s">
        <v>469</v>
      </c>
      <c r="C108" s="50" t="s">
        <v>310</v>
      </c>
    </row>
    <row r="109" spans="1:3" x14ac:dyDescent="0.25">
      <c r="A109" s="2" t="s">
        <v>470</v>
      </c>
      <c r="C109" s="50" t="s">
        <v>471</v>
      </c>
    </row>
    <row r="110" spans="1:3" x14ac:dyDescent="0.25">
      <c r="A110" s="2" t="s">
        <v>472</v>
      </c>
    </row>
    <row r="111" spans="1:3" x14ac:dyDescent="0.25">
      <c r="A111" s="2" t="s">
        <v>473</v>
      </c>
      <c r="C111" s="50" t="s">
        <v>474</v>
      </c>
    </row>
    <row r="112" spans="1:3" x14ac:dyDescent="0.25">
      <c r="A112" s="2" t="s">
        <v>475</v>
      </c>
      <c r="C112" s="50" t="s">
        <v>476</v>
      </c>
    </row>
    <row r="113" spans="1:3" x14ac:dyDescent="0.25">
      <c r="A113" s="2" t="s">
        <v>477</v>
      </c>
      <c r="C113" s="50" t="s">
        <v>478</v>
      </c>
    </row>
    <row r="114" spans="1:3" x14ac:dyDescent="0.25">
      <c r="A114" s="2" t="s">
        <v>479</v>
      </c>
      <c r="C114" s="50" t="s">
        <v>310</v>
      </c>
    </row>
    <row r="115" spans="1:3" x14ac:dyDescent="0.25">
      <c r="A115" s="2" t="s">
        <v>480</v>
      </c>
    </row>
    <row r="116" spans="1:3" x14ac:dyDescent="0.25">
      <c r="A116" s="2" t="s">
        <v>481</v>
      </c>
      <c r="C116" s="50" t="s">
        <v>482</v>
      </c>
    </row>
    <row r="117" spans="1:3" x14ac:dyDescent="0.25">
      <c r="A117" s="2" t="s">
        <v>483</v>
      </c>
      <c r="C117" s="50" t="s">
        <v>484</v>
      </c>
    </row>
    <row r="118" spans="1:3" x14ac:dyDescent="0.25">
      <c r="A118" s="2" t="s">
        <v>485</v>
      </c>
      <c r="C118" s="50" t="s">
        <v>486</v>
      </c>
    </row>
    <row r="119" spans="1:3" x14ac:dyDescent="0.25">
      <c r="A119" s="2" t="s">
        <v>487</v>
      </c>
      <c r="C119" s="50" t="s">
        <v>310</v>
      </c>
    </row>
    <row r="120" spans="1:3" x14ac:dyDescent="0.25">
      <c r="A120" s="2" t="s">
        <v>488</v>
      </c>
    </row>
    <row r="121" spans="1:3" x14ac:dyDescent="0.25">
      <c r="A121" s="2" t="s">
        <v>489</v>
      </c>
      <c r="C121" s="50" t="s">
        <v>490</v>
      </c>
    </row>
    <row r="122" spans="1:3" x14ac:dyDescent="0.25">
      <c r="A122" s="2" t="s">
        <v>491</v>
      </c>
      <c r="C122" s="50" t="s">
        <v>492</v>
      </c>
    </row>
    <row r="123" spans="1:3" x14ac:dyDescent="0.25">
      <c r="A123" s="2" t="s">
        <v>493</v>
      </c>
    </row>
    <row r="124" spans="1:3" x14ac:dyDescent="0.25">
      <c r="A124" s="2" t="s">
        <v>494</v>
      </c>
      <c r="C124" s="50" t="s">
        <v>490</v>
      </c>
    </row>
    <row r="125" spans="1:3" x14ac:dyDescent="0.25">
      <c r="A125" s="2" t="s">
        <v>495</v>
      </c>
      <c r="C125" s="50" t="s">
        <v>496</v>
      </c>
    </row>
    <row r="126" spans="1:3" x14ac:dyDescent="0.25">
      <c r="A126" s="2" t="s">
        <v>497</v>
      </c>
      <c r="C126" s="50" t="s">
        <v>498</v>
      </c>
    </row>
    <row r="127" spans="1:3" x14ac:dyDescent="0.25">
      <c r="A127" s="2" t="s">
        <v>499</v>
      </c>
    </row>
    <row r="128" spans="1:3" x14ac:dyDescent="0.25">
      <c r="A128" s="2" t="s">
        <v>500</v>
      </c>
    </row>
    <row r="129" spans="1:3" x14ac:dyDescent="0.25">
      <c r="A129" s="2" t="s">
        <v>501</v>
      </c>
      <c r="C129" s="50" t="s">
        <v>248</v>
      </c>
    </row>
    <row r="130" spans="1:3" x14ac:dyDescent="0.25">
      <c r="A130" s="2" t="s">
        <v>502</v>
      </c>
      <c r="C130" s="50" t="s">
        <v>249</v>
      </c>
    </row>
    <row r="131" spans="1:3" x14ac:dyDescent="0.25">
      <c r="A131" s="2" t="s">
        <v>503</v>
      </c>
      <c r="C131" s="50" t="s">
        <v>250</v>
      </c>
    </row>
    <row r="132" spans="1:3" x14ac:dyDescent="0.25">
      <c r="A132" s="2" t="s">
        <v>504</v>
      </c>
      <c r="C132" s="50" t="s">
        <v>505</v>
      </c>
    </row>
    <row r="133" spans="1:3" x14ac:dyDescent="0.25">
      <c r="A133" s="2" t="s">
        <v>506</v>
      </c>
    </row>
    <row r="134" spans="1:3" x14ac:dyDescent="0.25">
      <c r="A134" s="2" t="s">
        <v>507</v>
      </c>
    </row>
    <row r="135" spans="1:3" x14ac:dyDescent="0.25">
      <c r="A135" s="2" t="s">
        <v>508</v>
      </c>
    </row>
    <row r="136" spans="1:3" x14ac:dyDescent="0.25">
      <c r="A136" s="2" t="s">
        <v>509</v>
      </c>
      <c r="C136" s="82">
        <v>1</v>
      </c>
    </row>
    <row r="137" spans="1:3" x14ac:dyDescent="0.25">
      <c r="A137" s="2" t="s">
        <v>510</v>
      </c>
      <c r="C137" s="50" t="s">
        <v>511</v>
      </c>
    </row>
    <row r="138" spans="1:3" x14ac:dyDescent="0.25">
      <c r="A138" s="2" t="s">
        <v>512</v>
      </c>
      <c r="C138" s="50" t="s">
        <v>513</v>
      </c>
    </row>
    <row r="139" spans="1:3" x14ac:dyDescent="0.25">
      <c r="A139" s="2" t="s">
        <v>514</v>
      </c>
      <c r="C139" s="50" t="s">
        <v>515</v>
      </c>
    </row>
    <row r="140" spans="1:3" x14ac:dyDescent="0.25">
      <c r="A140" s="2" t="s">
        <v>516</v>
      </c>
      <c r="C140" s="50" t="s">
        <v>517</v>
      </c>
    </row>
    <row r="141" spans="1:3" x14ac:dyDescent="0.25">
      <c r="A141" s="2" t="s">
        <v>518</v>
      </c>
    </row>
    <row r="142" spans="1:3" x14ac:dyDescent="0.25">
      <c r="A142" s="2" t="s">
        <v>519</v>
      </c>
    </row>
    <row r="143" spans="1:3" x14ac:dyDescent="0.25">
      <c r="A143" s="2" t="s">
        <v>520</v>
      </c>
      <c r="C143" s="50" t="s">
        <v>521</v>
      </c>
    </row>
    <row r="144" spans="1:3" x14ac:dyDescent="0.25">
      <c r="A144" s="2" t="s">
        <v>522</v>
      </c>
      <c r="C144" s="50" t="s">
        <v>523</v>
      </c>
    </row>
    <row r="145" spans="1:3" x14ac:dyDescent="0.25">
      <c r="A145" s="2" t="s">
        <v>524</v>
      </c>
      <c r="C145" s="50" t="s">
        <v>525</v>
      </c>
    </row>
    <row r="146" spans="1:3" x14ac:dyDescent="0.25">
      <c r="A146" s="2" t="s">
        <v>526</v>
      </c>
    </row>
    <row r="147" spans="1:3" x14ac:dyDescent="0.25">
      <c r="A147" s="2" t="s">
        <v>527</v>
      </c>
      <c r="C147" s="50" t="s">
        <v>528</v>
      </c>
    </row>
    <row r="148" spans="1:3" x14ac:dyDescent="0.25">
      <c r="A148" s="2" t="s">
        <v>529</v>
      </c>
      <c r="C148" s="50" t="s">
        <v>530</v>
      </c>
    </row>
    <row r="149" spans="1:3" x14ac:dyDescent="0.25">
      <c r="A149" s="2" t="s">
        <v>531</v>
      </c>
      <c r="C149" s="50" t="s">
        <v>532</v>
      </c>
    </row>
    <row r="150" spans="1:3" x14ac:dyDescent="0.25">
      <c r="A150" s="2" t="s">
        <v>533</v>
      </c>
    </row>
    <row r="151" spans="1:3" x14ac:dyDescent="0.25">
      <c r="A151" s="2" t="s">
        <v>534</v>
      </c>
    </row>
    <row r="152" spans="1:3" x14ac:dyDescent="0.25">
      <c r="A152" s="2" t="s">
        <v>535</v>
      </c>
      <c r="C152" s="50" t="s">
        <v>299</v>
      </c>
    </row>
    <row r="153" spans="1:3" x14ac:dyDescent="0.25">
      <c r="A153" s="2" t="s">
        <v>536</v>
      </c>
      <c r="C153" s="50" t="s">
        <v>537</v>
      </c>
    </row>
    <row r="154" spans="1:3" x14ac:dyDescent="0.25">
      <c r="A154" s="2" t="s">
        <v>538</v>
      </c>
      <c r="C154" s="50" t="s">
        <v>301</v>
      </c>
    </row>
    <row r="155" spans="1:3" x14ac:dyDescent="0.25">
      <c r="A155" s="2" t="s">
        <v>539</v>
      </c>
    </row>
    <row r="156" spans="1:3" x14ac:dyDescent="0.25">
      <c r="A156" s="2" t="s">
        <v>540</v>
      </c>
      <c r="C156" s="50" t="s">
        <v>541</v>
      </c>
    </row>
    <row r="157" spans="1:3" x14ac:dyDescent="0.25">
      <c r="A157" s="2" t="s">
        <v>542</v>
      </c>
      <c r="C157" s="50" t="s">
        <v>530</v>
      </c>
    </row>
    <row r="158" spans="1:3" x14ac:dyDescent="0.25">
      <c r="A158" s="2" t="s">
        <v>543</v>
      </c>
      <c r="C158" s="50" t="s">
        <v>544</v>
      </c>
    </row>
    <row r="159" spans="1:3" x14ac:dyDescent="0.25">
      <c r="A159" s="2" t="s">
        <v>545</v>
      </c>
    </row>
    <row r="160" spans="1:3" x14ac:dyDescent="0.25">
      <c r="A160" s="2" t="s">
        <v>546</v>
      </c>
    </row>
    <row r="161" spans="1:3" x14ac:dyDescent="0.25">
      <c r="A161" s="2" t="s">
        <v>547</v>
      </c>
      <c r="C161" s="50" t="s">
        <v>82</v>
      </c>
    </row>
    <row r="162" spans="1:3" x14ac:dyDescent="0.25">
      <c r="A162" s="2" t="s">
        <v>548</v>
      </c>
      <c r="C162" s="50" t="s">
        <v>549</v>
      </c>
    </row>
    <row r="163" spans="1:3" x14ac:dyDescent="0.25">
      <c r="A163" s="2" t="s">
        <v>550</v>
      </c>
      <c r="C163" s="50" t="s">
        <v>84</v>
      </c>
    </row>
    <row r="164" spans="1:3" x14ac:dyDescent="0.25">
      <c r="A164" s="2" t="s">
        <v>551</v>
      </c>
      <c r="C164" s="50" t="s">
        <v>552</v>
      </c>
    </row>
    <row r="165" spans="1:3" x14ac:dyDescent="0.25">
      <c r="C165" s="50" t="s">
        <v>553</v>
      </c>
    </row>
    <row r="166" spans="1:3" x14ac:dyDescent="0.25">
      <c r="C166" s="50" t="s">
        <v>554</v>
      </c>
    </row>
    <row r="167" spans="1:3" x14ac:dyDescent="0.25">
      <c r="C167" s="50" t="s">
        <v>310</v>
      </c>
    </row>
    <row r="169" spans="1:3" x14ac:dyDescent="0.25">
      <c r="C169" s="50" t="s">
        <v>555</v>
      </c>
    </row>
    <row r="170" spans="1:3" x14ac:dyDescent="0.25">
      <c r="C170" s="50" t="s">
        <v>530</v>
      </c>
    </row>
    <row r="171" spans="1:3" x14ac:dyDescent="0.25">
      <c r="C171" s="50" t="s">
        <v>556</v>
      </c>
    </row>
    <row r="174" spans="1:3" x14ac:dyDescent="0.25">
      <c r="C174" s="50" t="s">
        <v>557</v>
      </c>
    </row>
    <row r="175" spans="1:3" x14ac:dyDescent="0.25">
      <c r="C175" s="50" t="s">
        <v>558</v>
      </c>
    </row>
    <row r="176" spans="1:3" x14ac:dyDescent="0.25">
      <c r="C176" s="50" t="s">
        <v>559</v>
      </c>
    </row>
    <row r="177" spans="3:3" x14ac:dyDescent="0.25">
      <c r="C177" s="50" t="s">
        <v>560</v>
      </c>
    </row>
    <row r="178" spans="3:3" x14ac:dyDescent="0.25">
      <c r="C178" s="50" t="s">
        <v>561</v>
      </c>
    </row>
    <row r="179" spans="3:3" x14ac:dyDescent="0.25">
      <c r="C179" s="50" t="s">
        <v>562</v>
      </c>
    </row>
    <row r="180" spans="3:3" x14ac:dyDescent="0.25">
      <c r="C180" s="50" t="s">
        <v>563</v>
      </c>
    </row>
    <row r="181" spans="3:3" x14ac:dyDescent="0.25">
      <c r="C181" s="50" t="s">
        <v>564</v>
      </c>
    </row>
    <row r="182" spans="3:3" x14ac:dyDescent="0.25">
      <c r="C182" s="50" t="s">
        <v>565</v>
      </c>
    </row>
    <row r="183" spans="3:3" x14ac:dyDescent="0.25">
      <c r="C183" s="50" t="s">
        <v>566</v>
      </c>
    </row>
    <row r="184" spans="3:3" x14ac:dyDescent="0.25">
      <c r="C184" s="50" t="s">
        <v>310</v>
      </c>
    </row>
    <row r="187" spans="3:3" x14ac:dyDescent="0.25">
      <c r="C187" s="50" t="s">
        <v>567</v>
      </c>
    </row>
    <row r="188" spans="3:3" x14ac:dyDescent="0.25">
      <c r="C188" s="50" t="s">
        <v>568</v>
      </c>
    </row>
    <row r="189" spans="3:3" x14ac:dyDescent="0.25">
      <c r="C189" s="50" t="s">
        <v>569</v>
      </c>
    </row>
    <row r="190" spans="3:3" x14ac:dyDescent="0.25">
      <c r="C190" s="50" t="s">
        <v>570</v>
      </c>
    </row>
    <row r="191" spans="3:3" x14ac:dyDescent="0.25">
      <c r="C191" s="50" t="s">
        <v>571</v>
      </c>
    </row>
    <row r="192" spans="3:3" x14ac:dyDescent="0.25">
      <c r="C192" s="50" t="s">
        <v>572</v>
      </c>
    </row>
    <row r="193" spans="3:3" x14ac:dyDescent="0.25">
      <c r="C193" s="50" t="s">
        <v>573</v>
      </c>
    </row>
    <row r="194" spans="3:3" x14ac:dyDescent="0.25">
      <c r="C194" s="50" t="s">
        <v>310</v>
      </c>
    </row>
  </sheetData>
  <pageMargins left="0.7" right="0.7" top="0.75" bottom="0.75" header="0.3" footer="0.3"/>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DB2EBB087DC48B4E02A1033A0A390" ma:contentTypeVersion="15" ma:contentTypeDescription="Create a new document." ma:contentTypeScope="" ma:versionID="d7b576cabfb76af24a79e8a8285e0e05">
  <xsd:schema xmlns:xsd="http://www.w3.org/2001/XMLSchema" xmlns:xs="http://www.w3.org/2001/XMLSchema" xmlns:p="http://schemas.microsoft.com/office/2006/metadata/properties" xmlns:ns2="e0ea85cd-5092-4a59-b815-32df3dfb52d3" xmlns:ns3="e6edac8a-6e72-42a5-8d5b-c887c5baf36d" targetNamespace="http://schemas.microsoft.com/office/2006/metadata/properties" ma:root="true" ma:fieldsID="afa8908812b285e11e401ae1073cf25b" ns2:_="" ns3:_="">
    <xsd:import namespace="e0ea85cd-5092-4a59-b815-32df3dfb52d3"/>
    <xsd:import namespace="e6edac8a-6e72-42a5-8d5b-c887c5baf36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a85cd-5092-4a59-b815-32df3dfb5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5753fd0-9459-4d0f-88c0-ca0a903db4f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edac8a-6e72-42a5-8d5b-c887c5baf36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dfb7218-6c47-452f-931f-e3ac16576677}" ma:internalName="TaxCatchAll" ma:showField="CatchAllData" ma:web="e6edac8a-6e72-42a5-8d5b-c887c5baf36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41804D-29FC-427D-8E28-41D54DCCB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ea85cd-5092-4a59-b815-32df3dfb52d3"/>
    <ds:schemaRef ds:uri="e6edac8a-6e72-42a5-8d5b-c887c5baf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9A1DCF-583A-4F56-B812-0CE69686BF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Read Me</vt:lpstr>
      <vt:lpstr>Mobile Money Adoption Survey</vt:lpstr>
      <vt:lpstr>List</vt:lpstr>
      <vt:lpstr>_Reg2</vt:lpstr>
      <vt:lpstr>_Reg3</vt:lpstr>
      <vt:lpstr>_Reg4</vt:lpstr>
      <vt:lpstr>channel</vt:lpstr>
      <vt:lpstr>Currency</vt:lpstr>
      <vt:lpstr>Customer_fees</vt:lpstr>
      <vt:lpstr>fees</vt:lpstr>
      <vt:lpstr>Invest</vt:lpstr>
      <vt:lpstr>Know</vt:lpstr>
      <vt:lpstr>license</vt:lpstr>
      <vt:lpstr>NO</vt:lpstr>
      <vt:lpstr>Product</vt:lpstr>
      <vt:lpstr>Products</vt:lpstr>
      <vt:lpstr>Products2</vt:lpstr>
      <vt:lpstr>Reg</vt:lpstr>
      <vt:lpstr>strategy</vt:lpstr>
      <vt:lpstr>Tech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Lowe</dc:creator>
  <cp:keywords/>
  <dc:description/>
  <cp:lastModifiedBy>Ana Forjaz</cp:lastModifiedBy>
  <cp:revision/>
  <dcterms:created xsi:type="dcterms:W3CDTF">2022-07-20T11:09:00Z</dcterms:created>
  <dcterms:modified xsi:type="dcterms:W3CDTF">2022-07-28T09:04:56Z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0x010100AE0DB2EBB087DC48B4E02A1033A0A390</vt:lpwstr>
  </property>
</Properties>
</file>